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05" windowHeight="7005" tabRatio="845" firstSheet="46" activeTab="50"/>
  </bookViews>
  <sheets>
    <sheet name="Абр.7" sheetId="259" r:id="rId1"/>
    <sheet name="А18" sheetId="55" r:id="rId2"/>
    <sheet name="А23" sheetId="214" r:id="rId3"/>
    <sheet name="А25" sheetId="215" r:id="rId4"/>
    <sheet name="В4" sheetId="216" r:id="rId5"/>
    <sheet name="В10" sheetId="82" r:id="rId6"/>
    <sheet name="В10,7" sheetId="57" r:id="rId7"/>
    <sheet name="В10,8" sheetId="208" r:id="rId8"/>
    <sheet name="В12" sheetId="218" r:id="rId9"/>
    <sheet name="В13" sheetId="219" r:id="rId10"/>
    <sheet name="В16" sheetId="220" r:id="rId11"/>
    <sheet name="В17" sheetId="221" r:id="rId12"/>
    <sheet name="В18" sheetId="89" r:id="rId13"/>
    <sheet name="В19" sheetId="222" r:id="rId14"/>
    <sheet name="В21" sheetId="223" r:id="rId15"/>
    <sheet name="В22" sheetId="224" r:id="rId16"/>
    <sheet name="В23" sheetId="225" r:id="rId17"/>
    <sheet name="В24" sheetId="226" r:id="rId18"/>
    <sheet name="В25" sheetId="91" r:id="rId19"/>
    <sheet name="В26" sheetId="227" r:id="rId20"/>
    <sheet name="В27" sheetId="228" r:id="rId21"/>
    <sheet name="В28" sheetId="230" r:id="rId22"/>
    <sheet name="В30" sheetId="231" r:id="rId23"/>
    <sheet name="В31" sheetId="183" r:id="rId24"/>
    <sheet name="В32" sheetId="131" r:id="rId25"/>
    <sheet name="В34" sheetId="146" r:id="rId26"/>
    <sheet name="В36" sheetId="232" r:id="rId27"/>
    <sheet name="м8,7" sheetId="261" r:id="rId28"/>
    <sheet name="М13,2" sheetId="262" r:id="rId29"/>
    <sheet name="М18" sheetId="233" r:id="rId30"/>
    <sheet name="М19" sheetId="114" r:id="rId31"/>
    <sheet name="М28" sheetId="234" r:id="rId32"/>
    <sheet name="М30" sheetId="235" r:id="rId33"/>
    <sheet name="М39" sheetId="148" r:id="rId34"/>
    <sheet name="М41" sheetId="25" r:id="rId35"/>
    <sheet name="М45" sheetId="23" r:id="rId36"/>
    <sheet name="М47" sheetId="187" r:id="rId37"/>
    <sheet name="м34,18" sheetId="267" r:id="rId38"/>
    <sheet name="Т3" sheetId="9" r:id="rId39"/>
    <sheet name="Т4" sheetId="18" r:id="rId40"/>
    <sheet name="Т10" sheetId="20" r:id="rId41"/>
    <sheet name="Т13" sheetId="109" r:id="rId42"/>
    <sheet name="Т15" sheetId="241" r:id="rId43"/>
    <sheet name="Т17.1" sheetId="242" r:id="rId44"/>
    <sheet name="Т17.2" sheetId="243" r:id="rId45"/>
    <sheet name="Т18" sheetId="244" r:id="rId46"/>
    <sheet name="Т21" sheetId="245" r:id="rId47"/>
    <sheet name="Т23" sheetId="246" r:id="rId48"/>
    <sheet name="Т27" sheetId="247" r:id="rId49"/>
    <sheet name="Пл,100" sheetId="44" r:id="rId50"/>
    <sheet name="Пл.177" sheetId="269" r:id="rId51"/>
    <sheet name="П179а" sheetId="249" r:id="rId52"/>
    <sheet name="П181" sheetId="250" r:id="rId53"/>
    <sheet name="П181а" sheetId="251" r:id="rId54"/>
    <sheet name="П187" sheetId="84" r:id="rId55"/>
    <sheet name="П191" sheetId="21" r:id="rId56"/>
    <sheet name="влксм14" sheetId="268" r:id="rId57"/>
    <sheet name="влксм,16" sheetId="204" r:id="rId58"/>
  </sheet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A63" authorId="0">
      <text>
        <r>
          <rPr>
            <b/>
            <sz val="9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<sst xmlns="http://schemas.openxmlformats.org/spreadsheetml/2006/main" count="347">
  <si>
    <t>ОТЧЕТ</t>
  </si>
  <si>
    <t xml:space="preserve"> расходов по содержанию и текущему ремонту  жилого фонда по ООО"ДУ-8"</t>
  </si>
  <si>
    <t>за 2018 год  жилого дома по ул.Абрикосовая ,7</t>
  </si>
  <si>
    <t>долг за квартиросъемщиками на 01.01.2019г.</t>
  </si>
  <si>
    <t>149350,23 руб.</t>
  </si>
  <si>
    <t>Обслуживаемая площадь</t>
  </si>
  <si>
    <t>м2</t>
  </si>
  <si>
    <t>Оплачиваемая площадь</t>
  </si>
  <si>
    <t>Начислено квартплаты</t>
  </si>
  <si>
    <t>руб.</t>
  </si>
  <si>
    <t>ДОХОДЫ</t>
  </si>
  <si>
    <t>Оплата за содержание и тек.ремонт</t>
  </si>
  <si>
    <t>Прочие доходы</t>
  </si>
  <si>
    <t>Итого доходов:</t>
  </si>
  <si>
    <t>РАСХОДЫ</t>
  </si>
  <si>
    <t>№</t>
  </si>
  <si>
    <t>факт за</t>
  </si>
  <si>
    <t>Примечание</t>
  </si>
  <si>
    <t>п.п.</t>
  </si>
  <si>
    <t>Виды работ</t>
  </si>
  <si>
    <t>год</t>
  </si>
  <si>
    <t>I</t>
  </si>
  <si>
    <t>ПЕРЕЧЕНЬ РАБОТ ПО СОДЕРЖАНИЮ ЖИЛОГО ДОМА</t>
  </si>
  <si>
    <t>А. Работы, выполняемые по обслуживанию и содержанию  жилого дома,согласно договора (сантехнические)</t>
  </si>
  <si>
    <t>1. Устранение незначительных неисправностей в системах водопровода и канализации до 1 метра,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вытяжек),Технические обходы и осмотры.</t>
  </si>
  <si>
    <t>2. Устранение незначительных неисправностей в системах центрального отопления и горячего водоснабжения до 1 метра,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 воздухосборников, вантозов, компенсаторов, регулирующих кранов, вентилей, задвижек; очистка от накипи запорной арматуры и др.).Технический  осмотр и обход.</t>
  </si>
  <si>
    <t>3. Расконсервирование и консервация системы отопления.</t>
  </si>
  <si>
    <t>4.Подготовка МКД к сезонной эксплуатации</t>
  </si>
  <si>
    <t>1. Промывка систем отопления</t>
  </si>
  <si>
    <t>2.Гидравлическое испытание системы ЦО</t>
  </si>
  <si>
    <t>II</t>
  </si>
  <si>
    <t>Б. Работы, выполняемые по обслуживанию и содержанию  жилого дома,согласно договора (Электрика)</t>
  </si>
  <si>
    <t>1.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др.).Технический  осмотр и  обход.</t>
  </si>
  <si>
    <t>2.Проверка профилактических испытаний электрооборудования в доме (договор)</t>
  </si>
  <si>
    <t>III</t>
  </si>
  <si>
    <t>В. Работы, выполняемые при подготовке жилых зданий к эксплуатации в весенне-летний период</t>
  </si>
  <si>
    <t>1.Работы по устранению мелких неисправностей конструктивных элементов при проведении сезонных технических осмотров</t>
  </si>
  <si>
    <t>2. Прочистка и укрепление водосточных труб, колен и воронок.Осмотр кровли.</t>
  </si>
  <si>
    <t>3. Проверка наличия тяги в дымовентиляционных каналах(договор)</t>
  </si>
  <si>
    <t>IV</t>
  </si>
  <si>
    <t>Д. Договорные обязательства</t>
  </si>
  <si>
    <t>1.Обработка от грызунов  (дератизация)</t>
  </si>
  <si>
    <t xml:space="preserve">2.Обработка от комаров , насекомых (дезинсекция) </t>
  </si>
  <si>
    <t>3.Аварийное обслуживание</t>
  </si>
  <si>
    <t>Локализация  аварий на системах водоснабжения, теплоснабжения, канализации, энергоснабжения  (аварийно-диспетчерское обслуживание)</t>
  </si>
  <si>
    <t>4.Поверка приборов учета</t>
  </si>
  <si>
    <t>5.Транспортные расходы</t>
  </si>
  <si>
    <t>6.Техническое обслуживание лифтового оборудования</t>
  </si>
  <si>
    <t>7.Техническое обслуживание газового оборудования</t>
  </si>
  <si>
    <t>V</t>
  </si>
  <si>
    <t>Г.Работы по санитарному содержанию придомовой территории и  помещений общего домового имущества</t>
  </si>
  <si>
    <t>1.Уборка придомовой</t>
  </si>
  <si>
    <t>территории входящей в общее домовое имущество</t>
  </si>
  <si>
    <t>Подметание земельного участка, очистка урн от мусора ,уборка мусора с газона.</t>
  </si>
  <si>
    <t>заготовка песка ( во время гололеда)</t>
  </si>
  <si>
    <t>выкашивание травы 2 раза в год, уборка травы с газонов.</t>
  </si>
  <si>
    <t xml:space="preserve">2.Уборка помещений, входящих в </t>
  </si>
  <si>
    <t xml:space="preserve"> в общее домовое имущество</t>
  </si>
  <si>
    <t>Подметание лестничных площадок и маршей</t>
  </si>
  <si>
    <t>Мытье лестничных площадок и маршей</t>
  </si>
  <si>
    <t>Мытье кабин лифта</t>
  </si>
  <si>
    <t>Подготовка уборочного специнвентаря</t>
  </si>
  <si>
    <t>Уборка мусоропровода</t>
  </si>
  <si>
    <t>VI</t>
  </si>
  <si>
    <t>Работы по обеспечению требований пожарной безопасности-осмотры и обеспечение работоспособности состояния гидрантов,пожарных лестниц.</t>
  </si>
  <si>
    <t>VII</t>
  </si>
  <si>
    <t>Е.Работы по текущему ремонту</t>
  </si>
  <si>
    <t>Работы выполняются в соответствии с принятым  решением собственников помещений на общем собрании.</t>
  </si>
  <si>
    <t>VIII</t>
  </si>
  <si>
    <t>Услуги управления по предоставлению коммунальных ресурсов,съем показаний,обработка данных,начисление, сбор платежей.</t>
  </si>
  <si>
    <t>IX</t>
  </si>
  <si>
    <t>Услуги управления по эксплуатации здания (ведениел/с соственников,бухучет,юридическое сопровождение,общее управление, экономические расчеты и анализ)</t>
  </si>
  <si>
    <t>X</t>
  </si>
  <si>
    <t>Налог 6%</t>
  </si>
  <si>
    <t>Итого</t>
  </si>
  <si>
    <t xml:space="preserve"> Остаток средств</t>
  </si>
  <si>
    <t>Ген.директор ООО"ДУ-8"</t>
  </si>
  <si>
    <t>Галиулин Д.Г.</t>
  </si>
  <si>
    <t>Гл.бухгалтер</t>
  </si>
  <si>
    <t>Аганов В.М.</t>
  </si>
  <si>
    <t>за 2018 год  жилого дома по ул.Абрикосовая ,18</t>
  </si>
  <si>
    <t>долг за кватриросьемщиками на 01.01.2019г.</t>
  </si>
  <si>
    <t>316384,58 руб.</t>
  </si>
  <si>
    <t>Остаток средств</t>
  </si>
  <si>
    <t>2018 год</t>
  </si>
  <si>
    <t>6.Техническое освидет. лифтов (оценка)</t>
  </si>
  <si>
    <t>благоустройство и кронирование деревьев</t>
  </si>
  <si>
    <t>за 2018 год  жилого дома по ул.Абрикосовая ,23а</t>
  </si>
  <si>
    <t>1441881,5 руб.</t>
  </si>
  <si>
    <t xml:space="preserve">Остаток средств на содержание </t>
  </si>
  <si>
    <t>Остаток средств на текущий ремонт</t>
  </si>
  <si>
    <t xml:space="preserve">Остаток средств за ком.услуги </t>
  </si>
  <si>
    <t>Общий остаток средств</t>
  </si>
  <si>
    <t xml:space="preserve">Оплата за содержание </t>
  </si>
  <si>
    <t>Оплата за текущий ремонт</t>
  </si>
  <si>
    <t>Ед.</t>
  </si>
  <si>
    <t>примечание</t>
  </si>
  <si>
    <t>изм.</t>
  </si>
  <si>
    <t>ПЕРЕЧЕНЬ РАБОТ ПО СОДЕРЖАНИЮ ЖИЛЫХ ДОМОВ</t>
  </si>
  <si>
    <t>2. Прочистка и укрепление водосточных труб, колен и воронок,.Осмотр кровли.</t>
  </si>
  <si>
    <t>4.Техническое обслуживание теплоузлов</t>
  </si>
  <si>
    <t>5.Поверка приборов учета</t>
  </si>
  <si>
    <t>6.Транспортные расходы</t>
  </si>
  <si>
    <t>7.Техническое обслуживание лифтового  оборудования</t>
  </si>
  <si>
    <t>2.Содержание детской площадки</t>
  </si>
  <si>
    <t xml:space="preserve">3.Уборка помещений, входящих в </t>
  </si>
  <si>
    <t>Мытье коридоров</t>
  </si>
  <si>
    <t>Подготовка уборочного специнвентаря.</t>
  </si>
  <si>
    <t>Услуги управления по эксплуатации здания (ведение л/с собственников,бухучет,юридическое сопровождение,общее управление, экономические расчеты и анализ)</t>
  </si>
  <si>
    <t>Остаток средств по содержанию</t>
  </si>
  <si>
    <t>Остаток средств по текущему ремонту</t>
  </si>
  <si>
    <t>Всего : остаток средств</t>
  </si>
  <si>
    <t>Задолжность за ком.услуги собствен-</t>
  </si>
  <si>
    <t>никами составляет</t>
  </si>
  <si>
    <t>за 2018 год  жилого дома по ул.Абрикосовая ,25</t>
  </si>
  <si>
    <t>Ед.изм.</t>
  </si>
  <si>
    <t>факт за год</t>
  </si>
  <si>
    <t>заготовка песка ( в зимний период)</t>
  </si>
  <si>
    <t>Кронирование и обрезка деревьев</t>
  </si>
  <si>
    <t>Д.Работы по текущему ремонту</t>
  </si>
  <si>
    <t>Всего:  остаток средств</t>
  </si>
  <si>
    <t xml:space="preserve">   расходов по содержанию и текущему ремонту  жилого фонда </t>
  </si>
  <si>
    <t xml:space="preserve">     по ООО"ДУ-8"за 2018 год  жилого дома по ул.Вишневая ,4</t>
  </si>
  <si>
    <t>439568,73 руб.</t>
  </si>
  <si>
    <t>Услуги кап.ремонта</t>
  </si>
  <si>
    <t>факт</t>
  </si>
  <si>
    <t>за год</t>
  </si>
  <si>
    <t>4.Техническое обслуживание лифтов</t>
  </si>
  <si>
    <t>Общий остаток</t>
  </si>
  <si>
    <t xml:space="preserve">   расходов по содержанию и текущему ремонту  жилого фонда по ООО"ДУ-8"</t>
  </si>
  <si>
    <t>за 2018 год  жилого дома по ул.Вишневая ,10</t>
  </si>
  <si>
    <t>251902,19 руб.</t>
  </si>
  <si>
    <t>Остаток средств накопительная часть</t>
  </si>
  <si>
    <t>м2.</t>
  </si>
  <si>
    <t>Оплата накопительной части</t>
  </si>
  <si>
    <t>факт  за</t>
  </si>
  <si>
    <t>Итого: содержание</t>
  </si>
  <si>
    <t>Накопительная часть</t>
  </si>
  <si>
    <t xml:space="preserve">Остаток накопительных  средств </t>
  </si>
  <si>
    <t>за 2018 год  жилого дома по ул.Вишневая ,10/7</t>
  </si>
  <si>
    <t>102028,21 руб.</t>
  </si>
  <si>
    <t xml:space="preserve">Остаток средств </t>
  </si>
  <si>
    <t xml:space="preserve">Тариф </t>
  </si>
  <si>
    <t xml:space="preserve"> (руб./м2)</t>
  </si>
  <si>
    <t>4.Транспортные расходы</t>
  </si>
  <si>
    <t>5.Техническое обслуживание газового оборудования</t>
  </si>
  <si>
    <t>Обслуживание внешних  сетей до границы балансовой принадлежности</t>
  </si>
  <si>
    <t>Услуги сторонних организаций (банк , почта)</t>
  </si>
  <si>
    <t>за 2018 год  жилого дома по ул.Вишневая ,10/8</t>
  </si>
  <si>
    <t>92395,65 руб.</t>
  </si>
  <si>
    <t xml:space="preserve">Остаток средств  </t>
  </si>
  <si>
    <t>№  п/п</t>
  </si>
  <si>
    <t>Наименование и состав работ</t>
  </si>
  <si>
    <t>Целевые накопления на капитальный ремонт общего имущества</t>
  </si>
  <si>
    <t>Целевые накопления на текущий ремонт общего имущества(замена узлов инженерного оборудования,ремонт подъезда,благоустройство прилегающей  территории и др.)</t>
  </si>
  <si>
    <t>Услуги по санитарному содержанию помещений общего пользования,в т.ч.</t>
  </si>
  <si>
    <t>3.1.</t>
  </si>
  <si>
    <t>Подметание  коридоров, лестничных площадок и маршей с предварительным их увлажнением 1 этаж</t>
  </si>
  <si>
    <t>3.2.</t>
  </si>
  <si>
    <t>Мытье коридоров , лестничных площадок и маршей 1 этаж</t>
  </si>
  <si>
    <t>3.3.</t>
  </si>
  <si>
    <t>Подметание коридоров , лестничных площадок и маршей с предварительным их увлажнением 2-12 этажи</t>
  </si>
  <si>
    <t>3.4.</t>
  </si>
  <si>
    <t>Мытье коридоров , лестничных площадок и маршей 2-12 этажи</t>
  </si>
  <si>
    <t>3.5.</t>
  </si>
  <si>
    <t>Подметание и мытье кабин лифта</t>
  </si>
  <si>
    <t>Уборка земельного участка,входящего в состав общего имущества МКД</t>
  </si>
  <si>
    <t xml:space="preserve">  Локализация  аварий на системах водоснабжения, теплоснабжения, канализации, энергоснабжения  (аварийно-диспетчерское обслуживание)</t>
  </si>
  <si>
    <t xml:space="preserve">     Проведение технических осмотров и  мелкий ремонт инженерных систем МКД(мелкий заявочный ремонт мест общего пользования и общего имущества),в т.ч.</t>
  </si>
  <si>
    <t>6.1.</t>
  </si>
  <si>
    <t>Осмотр и мелкий ремонт систем водопровода,прочистка канализации,ТО водомерного узла и насосов</t>
  </si>
  <si>
    <t>6.2.</t>
  </si>
  <si>
    <t>Осмотр электросети,арматуры,электрооборудования на лестничных клетках,мелкий ремонт</t>
  </si>
  <si>
    <t>6.3.</t>
  </si>
  <si>
    <t>Проверка заземления оболочки и замеры сопротивления электрокабеля</t>
  </si>
  <si>
    <t>6.4.</t>
  </si>
  <si>
    <t>Проверка наличия тяги в дымовентиляционных каналах</t>
  </si>
  <si>
    <t>6.5.</t>
  </si>
  <si>
    <t>Содержание инженерного оборудования(ИТП,насосы,ВРУ,антенное хоз-во и пр.)</t>
  </si>
  <si>
    <t>6.6.</t>
  </si>
  <si>
    <t>Обслуживание внутридомового газового оборудования</t>
  </si>
  <si>
    <t>6.7.</t>
  </si>
  <si>
    <t>Обслуживание  и съем показаний с общедомовых приборов учета</t>
  </si>
  <si>
    <t>Подготовка МКД к сезонной эксплуатации с составлением актов осмотра</t>
  </si>
  <si>
    <t>Дератизация</t>
  </si>
  <si>
    <t>Дезинсекция</t>
  </si>
  <si>
    <t>Обслуживание лифтового оборудования(диспетчеризация,освидетельствование,страхование,ТО и АДО)</t>
  </si>
  <si>
    <t>ХI</t>
  </si>
  <si>
    <t>Обслуживание пожарной сигнализации</t>
  </si>
  <si>
    <t>XII</t>
  </si>
  <si>
    <t>Услуги управления по эксплуатации здания(ведение л/с собственников,бухучет,юр.сопровождение и пр.)</t>
  </si>
  <si>
    <t>XIII</t>
  </si>
  <si>
    <t>Услуги управления по предоставлению коммунальных ресурсов,съем показаний,обработка данных,начисление,сбор платежей.</t>
  </si>
  <si>
    <t>XIV</t>
  </si>
  <si>
    <t>ИТОГО</t>
  </si>
  <si>
    <t>за 2018 год  жилого дома по ул.Вишневая ,12</t>
  </si>
  <si>
    <t>216966,17 руб.</t>
  </si>
  <si>
    <t>Остаток   средств по тек.ремонту</t>
  </si>
  <si>
    <t>за 2018 год  жилого дома по ул.Вишневая ,13</t>
  </si>
  <si>
    <t>160022,22 руб.</t>
  </si>
  <si>
    <t xml:space="preserve"> расходов по содержанию и текущему ремонту  жилого фонда </t>
  </si>
  <si>
    <t>по ООО"ДУ-8"за 2018 год  жилого дома по ул.Вишневая ,16</t>
  </si>
  <si>
    <t>496952,04 руб.</t>
  </si>
  <si>
    <t>7.Прочие расходы</t>
  </si>
  <si>
    <t>за 2018 год  жилого дома по ул.Вишневая ,17</t>
  </si>
  <si>
    <t>за 2018 год  жилого дома по ул.Вишневая ,18</t>
  </si>
  <si>
    <t>за 2018 год  жилого дома по ул.Вишневая ,19</t>
  </si>
  <si>
    <t>специнвентарь</t>
  </si>
  <si>
    <t>расходов по содержанию и тек. ремонту жилого фонда по ООО"ДУ-8"</t>
  </si>
  <si>
    <t>за 2018 год  жилого дома по ул.Вишневая ,21</t>
  </si>
  <si>
    <t>4.Техническое обслуживание лифтового оборудования</t>
  </si>
  <si>
    <t>выкашивание травы , уборка травы с газонов.</t>
  </si>
  <si>
    <t>за 2018 год  жилого дома по ул.Вишневая ,22</t>
  </si>
  <si>
    <t>362165,79 руб.</t>
  </si>
  <si>
    <t>за 2018 год  жилого дома по ул.Вишневая ,23</t>
  </si>
  <si>
    <t>166932,96 руб.</t>
  </si>
  <si>
    <t>за 2018 год  жилого дома по ул.Вишневая ,24</t>
  </si>
  <si>
    <t>205721 руб.</t>
  </si>
  <si>
    <t>разница</t>
  </si>
  <si>
    <t>полуг.</t>
  </si>
  <si>
    <t>Работы по текущему ремонту</t>
  </si>
  <si>
    <t>за 2018 год  жилого дома по ул.Вишневая ,25</t>
  </si>
  <si>
    <t>505379,2 руб.</t>
  </si>
  <si>
    <t>за 2018 год  жилого дома по ул.Вишневая ,26</t>
  </si>
  <si>
    <t>389335,0 руб.</t>
  </si>
  <si>
    <t xml:space="preserve">Ед. </t>
  </si>
  <si>
    <t>за 2018 год  жилого дома по ул.Вишневая ,27</t>
  </si>
  <si>
    <t>166669,31 руб.</t>
  </si>
  <si>
    <t>расходов по содержанию и текущему ремонту  жилого фонда по ООО"ДУ-8"</t>
  </si>
  <si>
    <t>за 2018 год  жилого дома по ул.Вишневая ,28</t>
  </si>
  <si>
    <t>427233,05 руб.</t>
  </si>
  <si>
    <t>за 2018 год  жилого дома по ул.Вишневая ,30</t>
  </si>
  <si>
    <t>157790,06 руб.</t>
  </si>
  <si>
    <t>за 2018 год  жилого дома по ул.Вишневая ,31</t>
  </si>
  <si>
    <t>1279390,5 руб.</t>
  </si>
  <si>
    <t>3. Проверка наличия тяги в дымовентиляционных каналах (договор)</t>
  </si>
  <si>
    <t>1.Подметание земельного участка, очистка урн от мусора ,уборка мусора с газона.</t>
  </si>
  <si>
    <t>2.Заготовка песка</t>
  </si>
  <si>
    <t>3.Выкашивание травы 2 раза в год, уборка травы с газонов.</t>
  </si>
  <si>
    <t>1.Подметание лестничных площадок и маршей</t>
  </si>
  <si>
    <t>2.Мытье лестничных площадок и маршей</t>
  </si>
  <si>
    <t>3.Мытье кабин лифта</t>
  </si>
  <si>
    <t>4. Подготовка уборочного инвентаря</t>
  </si>
  <si>
    <t>за 2018 год  жилого дома по ул.Вишневая ,32</t>
  </si>
  <si>
    <t>163337,4 руб.</t>
  </si>
  <si>
    <t xml:space="preserve">   </t>
  </si>
  <si>
    <t>за 2018 год  жилого дома по ул.Вишневая ,34</t>
  </si>
  <si>
    <t>43164,16 руб.</t>
  </si>
  <si>
    <t>,</t>
  </si>
  <si>
    <t>за  2018 год  жилого дома по ул.Вишневая ,36</t>
  </si>
  <si>
    <t>7.Техническое обслуживание лифтового оборудования</t>
  </si>
  <si>
    <t>за 2018 год  жилого дома по ул.Макаренко ,8/7</t>
  </si>
  <si>
    <t>123336,3 руб.</t>
  </si>
  <si>
    <t>Aакт за</t>
  </si>
  <si>
    <t>2. Прочистка и укрепление водосточных труб, колен и воронок,.Осмотр кровли,мелкий ремонт кровли,</t>
  </si>
  <si>
    <t>выкашивание травы 2 раза в год, уборка травы с газонов,обрезка деревьев и кустарников</t>
  </si>
  <si>
    <t>Услуги управления</t>
  </si>
  <si>
    <t xml:space="preserve">Общеэксплуатационные расходы </t>
  </si>
  <si>
    <t>за 2018 год  жилого дома по ул.Макаренко,13/2</t>
  </si>
  <si>
    <t>55914,08 руб.</t>
  </si>
  <si>
    <t>Факт за</t>
  </si>
  <si>
    <t>за 2018 год  жилого дома по ул.Макаренко ,18</t>
  </si>
  <si>
    <t>за 2018 год  жилого дома по ул.Макаренко,19</t>
  </si>
  <si>
    <t>217766,2 руб.</t>
  </si>
  <si>
    <t>за 2018 год  жилого дома по ул.Макаренко,28</t>
  </si>
  <si>
    <t>378558,11 руб.</t>
  </si>
  <si>
    <t>за 2018 год  жилого дома по ул.Макаренко,30</t>
  </si>
  <si>
    <t>316162,53 руб.</t>
  </si>
  <si>
    <t>за 2018 год  жилого дома по ул.Макаренко,39</t>
  </si>
  <si>
    <t>360009,09 руб.</t>
  </si>
  <si>
    <t>Остаток средств на 01.01.2019г.</t>
  </si>
  <si>
    <t>Остаток средств МТС</t>
  </si>
  <si>
    <t>Доходы  МТС</t>
  </si>
  <si>
    <t>Подметание земельного участка ,уборка мусора с газона.</t>
  </si>
  <si>
    <t>благоустройство территории</t>
  </si>
  <si>
    <t>допработы</t>
  </si>
  <si>
    <t>допработы л/к</t>
  </si>
  <si>
    <t xml:space="preserve">  </t>
  </si>
  <si>
    <t>за 2018 год  жилого дома по ул.Макаренко,41</t>
  </si>
  <si>
    <t>230882,57 руб.</t>
  </si>
  <si>
    <t>за 2018 год  жилого дома по ул.Макаренко,45</t>
  </si>
  <si>
    <t>109210,53 руб.</t>
  </si>
  <si>
    <t>за 2018 год  жилого дома по ул.Макаренко,47</t>
  </si>
  <si>
    <t>368596,06 руб.</t>
  </si>
  <si>
    <t>Остаток средств на 01.01.19 год</t>
  </si>
  <si>
    <t>4.Техническое освидетельствование лифтов (оценка)</t>
  </si>
  <si>
    <t>выкашивание травы 2 раза в год, уборка травы с газонов,кронирование деревьев</t>
  </si>
  <si>
    <t>Текущий ремонт</t>
  </si>
  <si>
    <t>за 2018 год  жилого дома по ул.Макаренко/Ботаническая,34/18</t>
  </si>
  <si>
    <t xml:space="preserve"> Обслуживание лифтового оборудования</t>
  </si>
  <si>
    <t>за 2018 год  жилого дома по ул.Труда ,3</t>
  </si>
  <si>
    <t>Остаток средств тек.ремонта</t>
  </si>
  <si>
    <t xml:space="preserve">          Подписи:</t>
  </si>
  <si>
    <t>за 2018 год  жилого дома по ул.Труда ,4</t>
  </si>
  <si>
    <t>113460,91 руб.</t>
  </si>
  <si>
    <t>за 2018 год  жилого дома по ул.Труда ,10</t>
  </si>
  <si>
    <t>170104,87 руб.</t>
  </si>
  <si>
    <t>за 2018 год  жилого дома по ул.Труда ,13</t>
  </si>
  <si>
    <t>3137,05 руб.</t>
  </si>
  <si>
    <t>за 2018 год  жилого дома по ул.Труда ,15</t>
  </si>
  <si>
    <t>205577,54 руб.</t>
  </si>
  <si>
    <t>за 2018 год  жилого дома по ул.Труда ,17/1</t>
  </si>
  <si>
    <t>134208,17 руб.</t>
  </si>
  <si>
    <t xml:space="preserve">2.Уборка помещений, входящих  </t>
  </si>
  <si>
    <t>за 2018 год  жилого дома по ул.Труда ,17/2</t>
  </si>
  <si>
    <t>119612,22 руб.</t>
  </si>
  <si>
    <t>за 2018 год  жилого дома по ул.Труда ,18</t>
  </si>
  <si>
    <t>146440,46 руб.</t>
  </si>
  <si>
    <t>за 2018 год  жилого дома по ул.Труда ,21</t>
  </si>
  <si>
    <t>77333,93 руб.</t>
  </si>
  <si>
    <t>за 2018 год  жилого дома по ул.Труда ,23</t>
  </si>
  <si>
    <t>119505,87 руб.</t>
  </si>
  <si>
    <t>Всего расходов</t>
  </si>
  <si>
    <t>за 2018 год  жилого дома по ул.Труда ,27</t>
  </si>
  <si>
    <t>191238,29 руб.</t>
  </si>
  <si>
    <t>3. Работы по обеспечению требований  пожарной безопасности</t>
  </si>
  <si>
    <t>за 2018 год  жилого дома по ул.Пластунская ,100</t>
  </si>
  <si>
    <t>109468,38 руб.</t>
  </si>
  <si>
    <t>за 2018 год  жилого дома по ул.Пластунская ,177</t>
  </si>
  <si>
    <t>147760,43 руб.</t>
  </si>
  <si>
    <t>7.Техническое обслуживание лифтов</t>
  </si>
  <si>
    <t>Остаток всего</t>
  </si>
  <si>
    <t xml:space="preserve">  расходов по содержанию и текущему ремонту  жилого фонда по ООО"ДУ-8"</t>
  </si>
  <si>
    <t>за 2018 год  жилого дома по ул.Пластунская ,179а</t>
  </si>
  <si>
    <t>368251,44 руб.</t>
  </si>
  <si>
    <t>Остаток средств - прочие доходы</t>
  </si>
  <si>
    <t>6.Техническое обслуживание газового оборудования</t>
  </si>
  <si>
    <t>7.Прочие расходы (почт.расх.)</t>
  </si>
  <si>
    <t>Уборка подвального помещения</t>
  </si>
  <si>
    <t>Остаток прочие доходы</t>
  </si>
  <si>
    <t>Всего остаток</t>
  </si>
  <si>
    <t>за 2018 год  жилого дома по ул.Пластунская ,181</t>
  </si>
  <si>
    <t>195105,91 руб.</t>
  </si>
  <si>
    <t>за 2018 год  жилого дома по ул.Пластунская ,181а</t>
  </si>
  <si>
    <t>249107,97 руб.</t>
  </si>
  <si>
    <t xml:space="preserve">7.Техническое обслуживание лифтового оборудования </t>
  </si>
  <si>
    <t>за 2018 год  жилого дома по ул.Пластунская ,187</t>
  </si>
  <si>
    <t>121431,83 руб.</t>
  </si>
  <si>
    <t>Д.Работы по подрядному ремонту</t>
  </si>
  <si>
    <t>за 2018 год  жилого дома по ул.Пластунская ,191</t>
  </si>
  <si>
    <t>445962,35 руб.</t>
  </si>
  <si>
    <t>за 2018 год  жилого дома по ул.60лет ВЛКСМ ,14</t>
  </si>
  <si>
    <t>192691,95руб.</t>
  </si>
  <si>
    <t>измер.</t>
  </si>
  <si>
    <t>за 2018 год  жилого дома по ул.60лет ВЛКСМ,16</t>
  </si>
  <si>
    <t>335323,12 руб.</t>
  </si>
  <si>
    <t xml:space="preserve"> 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</si>
</sst>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178" formatCode="#,##0.00_р_."/>
    <numFmt numFmtId="179" formatCode="0.000"/>
    <numFmt numFmtId="180" formatCode="0.00_ "/>
    <numFmt numFmtId="181" formatCode="0.0_ "/>
  </numFmts>
  <fonts count="36">
    <font>
      <sz val="11"/>
      <color theme="1"/>
      <name val="Calibri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"/>
      <charset val="204"/>
    </font>
    <font>
      <b/>
      <sz val="10"/>
      <color theme="1"/>
      <name val="Arial"/>
      <charset val="204"/>
    </font>
    <font>
      <sz val="10"/>
      <color theme="1"/>
      <name val="Arial"/>
      <charset val="204"/>
    </font>
    <font>
      <b/>
      <sz val="9"/>
      <name val="Arial"/>
      <charset val="204"/>
    </font>
    <font>
      <b/>
      <sz val="8"/>
      <name val="Arial"/>
      <charset val="204"/>
    </font>
    <font>
      <sz val="9"/>
      <name val="Arial"/>
      <charset val="204"/>
    </font>
    <font>
      <sz val="9"/>
      <color theme="1"/>
      <name val="Arial"/>
      <charset val="204"/>
    </font>
    <font>
      <sz val="8"/>
      <color theme="1"/>
      <name val="Arial"/>
      <charset val="204"/>
    </font>
    <font>
      <b/>
      <sz val="12"/>
      <name val="Arial"/>
      <charset val="204"/>
    </font>
    <font>
      <b/>
      <u/>
      <sz val="10"/>
      <name val="Arial"/>
      <charset val="204"/>
    </font>
    <font>
      <b/>
      <sz val="9"/>
      <color theme="1"/>
      <name val="Arial"/>
      <charset val="20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13" borderId="0" applyNumberFormat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0" borderId="14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1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0" fontId="8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78" fontId="9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2" fontId="1" fillId="0" borderId="1" xfId="0" applyNumberFormat="1" applyFont="1" applyBorder="1"/>
    <xf numFmtId="2" fontId="4" fillId="0" borderId="1" xfId="0" applyNumberFormat="1" applyFont="1" applyBorder="1"/>
    <xf numFmtId="49" fontId="8" fillId="0" borderId="6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2" fillId="0" borderId="1" xfId="0" applyFont="1" applyFill="1" applyBorder="1"/>
    <xf numFmtId="0" fontId="12" fillId="0" borderId="7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8" xfId="0" applyFont="1" applyFill="1" applyBorder="1"/>
    <xf numFmtId="178" fontId="4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178" fontId="4" fillId="0" borderId="3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2" fillId="0" borderId="7" xfId="0" applyFont="1" applyFill="1" applyBorder="1"/>
    <xf numFmtId="0" fontId="4" fillId="0" borderId="7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4" fontId="13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2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/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right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Alignment="1">
      <alignment horizontal="right"/>
    </xf>
    <xf numFmtId="4" fontId="1" fillId="0" borderId="0" xfId="0" applyNumberFormat="1" applyFont="1"/>
    <xf numFmtId="2" fontId="2" fillId="0" borderId="1" xfId="0" applyNumberFormat="1" applyFont="1" applyBorder="1"/>
    <xf numFmtId="4" fontId="4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1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6" fillId="0" borderId="0" xfId="0" applyFont="1" applyBorder="1"/>
    <xf numFmtId="2" fontId="6" fillId="0" borderId="0" xfId="0" applyNumberFormat="1" applyFont="1" applyBorder="1"/>
    <xf numFmtId="179" fontId="1" fillId="0" borderId="1" xfId="0" applyNumberFormat="1" applyFont="1" applyBorder="1"/>
    <xf numFmtId="2" fontId="2" fillId="0" borderId="0" xfId="0" applyNumberFormat="1" applyFont="1"/>
    <xf numFmtId="0" fontId="3" fillId="0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0" fontId="1" fillId="0" borderId="0" xfId="0" applyFont="1" applyBorder="1" applyAlignment="1">
      <alignment horizontal="center"/>
    </xf>
    <xf numFmtId="0" fontId="8" fillId="0" borderId="0" xfId="0" applyFont="1" applyFill="1" applyBorder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2" fillId="0" borderId="3" xfId="0" applyFont="1" applyFill="1" applyBorder="1" applyAlignment="1">
      <alignment wrapText="1"/>
    </xf>
    <xf numFmtId="0" fontId="2" fillId="0" borderId="0" xfId="0" applyFont="1" applyFill="1" applyBorder="1"/>
    <xf numFmtId="178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2" fontId="1" fillId="0" borderId="0" xfId="0" applyNumberFormat="1" applyFont="1"/>
    <xf numFmtId="0" fontId="8" fillId="0" borderId="1" xfId="0" applyFont="1" applyBorder="1" applyAlignment="1">
      <alignment horizontal="center" wrapText="1"/>
    </xf>
    <xf numFmtId="4" fontId="13" fillId="0" borderId="3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13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2" fontId="3" fillId="0" borderId="0" xfId="0" applyNumberFormat="1" applyFont="1" applyFill="1" applyAlignment="1">
      <alignment horizontal="left"/>
    </xf>
    <xf numFmtId="0" fontId="11" fillId="0" borderId="1" xfId="0" applyFont="1" applyFill="1" applyBorder="1" applyAlignment="1"/>
    <xf numFmtId="0" fontId="15" fillId="0" borderId="1" xfId="0" applyFont="1" applyFill="1" applyBorder="1" applyAlignment="1"/>
    <xf numFmtId="0" fontId="11" fillId="0" borderId="1" xfId="0" applyFont="1" applyBorder="1"/>
    <xf numFmtId="0" fontId="15" fillId="0" borderId="1" xfId="0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2" fillId="0" borderId="0" xfId="0" applyFont="1" applyFill="1" applyBorder="1" applyAlignment="1"/>
    <xf numFmtId="0" fontId="4" fillId="0" borderId="2" xfId="0" applyFont="1" applyBorder="1" applyAlignment="1">
      <alignment wrapText="1"/>
    </xf>
    <xf numFmtId="178" fontId="9" fillId="0" borderId="1" xfId="0" applyNumberFormat="1" applyFont="1" applyBorder="1" applyAlignment="1">
      <alignment horizontal="center"/>
    </xf>
    <xf numFmtId="0" fontId="11" fillId="0" borderId="7" xfId="0" applyFont="1" applyFill="1" applyBorder="1" applyAlignment="1">
      <alignment wrapText="1"/>
    </xf>
    <xf numFmtId="2" fontId="6" fillId="0" borderId="1" xfId="0" applyNumberFormat="1" applyFont="1" applyBorder="1"/>
    <xf numFmtId="2" fontId="7" fillId="0" borderId="1" xfId="0" applyNumberFormat="1" applyFont="1" applyBorder="1"/>
    <xf numFmtId="0" fontId="2" fillId="0" borderId="3" xfId="0" applyFont="1" applyBorder="1"/>
    <xf numFmtId="178" fontId="8" fillId="0" borderId="5" xfId="0" applyNumberFormat="1" applyFont="1" applyBorder="1" applyAlignment="1">
      <alignment horizontal="center"/>
    </xf>
    <xf numFmtId="178" fontId="8" fillId="0" borderId="3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180" fontId="2" fillId="0" borderId="0" xfId="0" applyNumberFormat="1" applyFont="1"/>
    <xf numFmtId="0" fontId="6" fillId="0" borderId="7" xfId="0" applyFont="1" applyFill="1" applyBorder="1"/>
    <xf numFmtId="181" fontId="6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7" fillId="0" borderId="7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180" fontId="2" fillId="0" borderId="1" xfId="0" applyNumberFormat="1" applyFont="1" applyBorder="1"/>
    <xf numFmtId="180" fontId="1" fillId="0" borderId="1" xfId="0" applyNumberFormat="1" applyFont="1" applyBorder="1"/>
    <xf numFmtId="4" fontId="4" fillId="0" borderId="3" xfId="0" applyNumberFormat="1" applyFont="1" applyBorder="1" applyAlignment="1">
      <alignment horizontal="center"/>
    </xf>
    <xf numFmtId="0" fontId="15" fillId="0" borderId="0" xfId="0" applyFont="1" applyBorder="1"/>
    <xf numFmtId="0" fontId="7" fillId="0" borderId="0" xfId="0" applyFont="1"/>
    <xf numFmtId="0" fontId="7" fillId="0" borderId="2" xfId="0" applyFont="1" applyBorder="1"/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3" xfId="0" applyFont="1" applyFill="1" applyBorder="1" applyAlignment="1"/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2" fillId="0" borderId="3" xfId="0" applyFont="1" applyFill="1" applyBorder="1" applyAlignment="1"/>
    <xf numFmtId="0" fontId="4" fillId="0" borderId="3" xfId="0" applyFont="1" applyBorder="1" applyAlignment="1">
      <alignment horizontal="center" wrapText="1"/>
    </xf>
    <xf numFmtId="180" fontId="2" fillId="0" borderId="1" xfId="0" applyNumberFormat="1" applyFont="1" applyFill="1" applyBorder="1" applyAlignment="1"/>
    <xf numFmtId="0" fontId="4" fillId="0" borderId="0" xfId="0" applyFont="1" applyBorder="1" applyAlignment="1">
      <alignment wrapText="1"/>
    </xf>
    <xf numFmtId="180" fontId="2" fillId="0" borderId="0" xfId="0" applyNumberFormat="1" applyFont="1" applyBorder="1"/>
    <xf numFmtId="0" fontId="2" fillId="0" borderId="4" xfId="0" applyFont="1" applyBorder="1"/>
    <xf numFmtId="49" fontId="9" fillId="0" borderId="6" xfId="0" applyNumberFormat="1" applyFont="1" applyBorder="1" applyAlignment="1">
      <alignment horizontal="center"/>
    </xf>
    <xf numFmtId="0" fontId="11" fillId="0" borderId="0" xfId="0" applyFont="1"/>
    <xf numFmtId="4" fontId="4" fillId="0" borderId="1" xfId="0" applyNumberFormat="1" applyFont="1" applyBorder="1" applyAlignment="1">
      <alignment horizontal="center"/>
    </xf>
    <xf numFmtId="0" fontId="15" fillId="0" borderId="0" xfId="0" applyFont="1" applyFill="1" applyBorder="1"/>
    <xf numFmtId="4" fontId="13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Border="1"/>
    <xf numFmtId="0" fontId="4" fillId="0" borderId="0" xfId="0" applyFont="1" applyAlignment="1">
      <alignment horizontal="center"/>
    </xf>
    <xf numFmtId="0" fontId="1" fillId="0" borderId="4" xfId="0" applyFont="1" applyBorder="1"/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/>
    <xf numFmtId="0" fontId="9" fillId="0" borderId="8" xfId="0" applyFont="1" applyBorder="1" applyAlignment="1">
      <alignment wrapText="1"/>
    </xf>
    <xf numFmtId="0" fontId="8" fillId="0" borderId="3" xfId="0" applyFont="1" applyFill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1" Type="http://schemas.openxmlformats.org/officeDocument/2006/relationships/sharedStrings" Target="sharedStrings.xml"/><Relationship Id="rId60" Type="http://schemas.openxmlformats.org/officeDocument/2006/relationships/styles" Target="styles.xml"/><Relationship Id="rId6" Type="http://schemas.openxmlformats.org/officeDocument/2006/relationships/worksheet" Target="worksheets/sheet6.xml"/><Relationship Id="rId59" Type="http://schemas.openxmlformats.org/officeDocument/2006/relationships/theme" Target="theme/theme1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topLeftCell="A61" workbookViewId="0">
      <selection activeCell="H26" sqref="H26"/>
    </sheetView>
  </sheetViews>
  <sheetFormatPr defaultColWidth="9" defaultRowHeight="14.25"/>
  <cols>
    <col min="1" max="1" width="4.71428571428571" style="1" customWidth="1"/>
    <col min="2" max="2" width="38.7142857142857" style="1" customWidth="1"/>
    <col min="3" max="3" width="10.4285714285714" style="1" customWidth="1"/>
    <col min="4" max="4" width="12.7142857142857" style="1" customWidth="1"/>
    <col min="5" max="5" width="12.5714285714286" style="1" customWidth="1"/>
    <col min="6" max="6" width="9.71428571428571" style="1" customWidth="1"/>
    <col min="7" max="7" width="11.5714285714286" style="1" customWidth="1"/>
    <col min="8" max="8" width="13.1428571428571" style="1" customWidth="1"/>
    <col min="9" max="9" width="15.1428571428571" style="1" customWidth="1"/>
    <col min="10" max="10" width="12.5714285714286" style="1" customWidth="1"/>
    <col min="11" max="11" width="9.57142857142857" style="1" customWidth="1"/>
    <col min="12" max="12" width="9" style="1"/>
    <col min="13" max="13" width="9.57142857142857" style="1" customWidth="1"/>
    <col min="14" max="14" width="10" style="1" customWidth="1"/>
    <col min="15" max="15" width="9.28571428571429" style="1" customWidth="1"/>
    <col min="1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</v>
      </c>
      <c r="B2" s="4"/>
      <c r="C2" s="4"/>
      <c r="D2" s="4"/>
      <c r="E2" s="4"/>
      <c r="F2" s="4"/>
    </row>
    <row r="3" ht="15" customHeight="1" spans="1:5">
      <c r="A3" s="5"/>
      <c r="B3" s="4" t="s">
        <v>2</v>
      </c>
      <c r="C3" s="4"/>
      <c r="D3" s="4"/>
      <c r="E3" s="4"/>
    </row>
    <row r="4" spans="2:4">
      <c r="B4" s="6"/>
      <c r="C4" s="6"/>
      <c r="D4" s="6"/>
    </row>
    <row r="5" spans="2:4">
      <c r="B5" s="6" t="s">
        <v>3</v>
      </c>
      <c r="C5" s="6"/>
      <c r="D5" s="6" t="s">
        <v>4</v>
      </c>
    </row>
    <row r="6" ht="15" spans="1:5">
      <c r="A6" s="7"/>
      <c r="B6" s="8"/>
      <c r="C6" s="11"/>
      <c r="D6" s="28"/>
      <c r="E6" s="7"/>
    </row>
    <row r="7" ht="15" spans="1:5">
      <c r="A7" s="7"/>
      <c r="B7" s="8"/>
      <c r="C7" s="11"/>
      <c r="D7" s="28"/>
      <c r="E7" s="7"/>
    </row>
    <row r="8" spans="1:5">
      <c r="A8" s="7"/>
      <c r="B8" s="11" t="s">
        <v>5</v>
      </c>
      <c r="C8" s="11" t="s">
        <v>6</v>
      </c>
      <c r="D8" s="7">
        <v>6208</v>
      </c>
      <c r="E8" s="7"/>
    </row>
    <row r="9" spans="1:5">
      <c r="A9" s="7"/>
      <c r="B9" s="11" t="s">
        <v>7</v>
      </c>
      <c r="C9" s="11" t="s">
        <v>6</v>
      </c>
      <c r="D9" s="7">
        <v>4804.6</v>
      </c>
      <c r="E9" s="7"/>
    </row>
    <row r="10" ht="15" spans="1:5">
      <c r="A10" s="7"/>
      <c r="B10" s="13" t="s">
        <v>8</v>
      </c>
      <c r="C10" s="11" t="s">
        <v>9</v>
      </c>
      <c r="D10" s="28">
        <v>863949.98</v>
      </c>
      <c r="E10" s="7"/>
    </row>
    <row r="11" spans="1:5">
      <c r="A11" s="7"/>
      <c r="B11" s="8"/>
      <c r="C11" s="8"/>
      <c r="D11" s="7"/>
      <c r="E11" s="7"/>
    </row>
    <row r="12" spans="1:5">
      <c r="A12" s="7"/>
      <c r="B12" s="13" t="s">
        <v>10</v>
      </c>
      <c r="C12" s="13"/>
      <c r="D12" s="7"/>
      <c r="E12" s="7"/>
    </row>
    <row r="13" spans="1:5">
      <c r="A13" s="7">
        <v>1</v>
      </c>
      <c r="B13" s="9" t="s">
        <v>11</v>
      </c>
      <c r="C13" s="11" t="s">
        <v>9</v>
      </c>
      <c r="D13" s="7">
        <v>783671.62</v>
      </c>
      <c r="E13" s="7"/>
    </row>
    <row r="14" spans="1:5">
      <c r="A14" s="7">
        <v>2</v>
      </c>
      <c r="B14" s="9" t="s">
        <v>12</v>
      </c>
      <c r="C14" s="9"/>
      <c r="D14" s="7">
        <v>0</v>
      </c>
      <c r="E14" s="7"/>
    </row>
    <row r="15" spans="1:5">
      <c r="A15" s="7"/>
      <c r="B15" s="9"/>
      <c r="C15" s="9"/>
      <c r="D15" s="7"/>
      <c r="E15" s="7"/>
    </row>
    <row r="16" ht="15" spans="1:5">
      <c r="A16" s="7"/>
      <c r="B16" s="13" t="s">
        <v>13</v>
      </c>
      <c r="C16" s="11" t="s">
        <v>9</v>
      </c>
      <c r="D16" s="28">
        <f>D13+D14+D15</f>
        <v>783671.62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179" t="s">
        <v>14</v>
      </c>
      <c r="C19" s="179"/>
    </row>
    <row r="20" spans="1:5">
      <c r="A20" s="14"/>
      <c r="B20" s="15"/>
      <c r="C20" s="15"/>
      <c r="D20" s="14"/>
      <c r="E20" s="14"/>
    </row>
    <row r="21" ht="15.75" customHeight="1" spans="1:5">
      <c r="A21" s="16" t="s">
        <v>15</v>
      </c>
      <c r="B21" s="17"/>
      <c r="C21" s="17"/>
      <c r="D21" s="180" t="s">
        <v>16</v>
      </c>
      <c r="E21" s="180" t="s">
        <v>17</v>
      </c>
    </row>
    <row r="22" spans="1:5">
      <c r="A22" s="16" t="s">
        <v>18</v>
      </c>
      <c r="B22" s="21" t="s">
        <v>19</v>
      </c>
      <c r="C22" s="18"/>
      <c r="D22" s="180" t="s">
        <v>20</v>
      </c>
      <c r="E22" s="22"/>
    </row>
    <row r="23" ht="30" customHeight="1" spans="1:5">
      <c r="A23" s="23" t="s">
        <v>21</v>
      </c>
      <c r="B23" s="24" t="s">
        <v>22</v>
      </c>
      <c r="C23" s="24"/>
      <c r="D23" s="7"/>
      <c r="E23" s="7"/>
    </row>
    <row r="24" ht="51" spans="1:5">
      <c r="A24" s="23"/>
      <c r="B24" s="26" t="s">
        <v>23</v>
      </c>
      <c r="C24" s="181" t="s">
        <v>9</v>
      </c>
      <c r="D24" s="28">
        <f>D25+D26+D27</f>
        <v>133952.49</v>
      </c>
      <c r="E24" s="91"/>
    </row>
    <row r="25" ht="81" customHeight="1" spans="1:5">
      <c r="A25" s="23"/>
      <c r="B25" s="29" t="s">
        <v>24</v>
      </c>
      <c r="C25" s="29"/>
      <c r="D25" s="7">
        <v>70615</v>
      </c>
      <c r="E25" s="91"/>
    </row>
    <row r="26" ht="112.5" spans="1:5">
      <c r="A26" s="31"/>
      <c r="B26" s="29" t="s">
        <v>25</v>
      </c>
      <c r="C26" s="29"/>
      <c r="D26" s="7">
        <v>56419.49</v>
      </c>
      <c r="E26" s="91"/>
    </row>
    <row r="27" ht="27.75" customHeight="1" spans="1:14">
      <c r="A27" s="32"/>
      <c r="B27" s="41" t="s">
        <v>26</v>
      </c>
      <c r="C27" s="122"/>
      <c r="D27" s="7">
        <v>6918</v>
      </c>
      <c r="E27" s="91"/>
      <c r="N27" s="112"/>
    </row>
    <row r="28" ht="25.5" spans="1:5">
      <c r="A28" s="23"/>
      <c r="B28" s="26" t="s">
        <v>27</v>
      </c>
      <c r="C28" s="181" t="s">
        <v>9</v>
      </c>
      <c r="D28" s="28">
        <f>D29+D30</f>
        <v>13229</v>
      </c>
      <c r="E28" s="91"/>
    </row>
    <row r="29" ht="16.5" customHeight="1" spans="1:5">
      <c r="A29" s="34"/>
      <c r="B29" s="72" t="s">
        <v>28</v>
      </c>
      <c r="C29" s="30"/>
      <c r="D29" s="7">
        <v>11500</v>
      </c>
      <c r="E29" s="91"/>
    </row>
    <row r="30" ht="15" spans="1:5">
      <c r="A30" s="23"/>
      <c r="B30" s="72" t="s">
        <v>29</v>
      </c>
      <c r="C30" s="30"/>
      <c r="D30" s="7">
        <v>1729</v>
      </c>
      <c r="E30" s="91"/>
    </row>
    <row r="31" ht="39.75" customHeight="1" spans="1:5">
      <c r="A31" s="23" t="s">
        <v>30</v>
      </c>
      <c r="B31" s="26" t="s">
        <v>31</v>
      </c>
      <c r="C31" s="181" t="s">
        <v>9</v>
      </c>
      <c r="D31" s="28">
        <f>D32+D33</f>
        <v>38404</v>
      </c>
      <c r="E31" s="91"/>
    </row>
    <row r="32" ht="81" customHeight="1" spans="1:5">
      <c r="A32" s="38"/>
      <c r="B32" s="29" t="s">
        <v>32</v>
      </c>
      <c r="C32" s="182"/>
      <c r="D32" s="7">
        <v>29404</v>
      </c>
      <c r="E32" s="91"/>
    </row>
    <row r="33" ht="22.5" spans="1:5">
      <c r="A33" s="38"/>
      <c r="B33" s="39" t="s">
        <v>33</v>
      </c>
      <c r="C33" s="183"/>
      <c r="D33" s="7">
        <v>9000</v>
      </c>
      <c r="E33" s="91"/>
    </row>
    <row r="34" ht="38.25" spans="1:5">
      <c r="A34" s="38" t="s">
        <v>34</v>
      </c>
      <c r="B34" s="26" t="s">
        <v>35</v>
      </c>
      <c r="C34" s="181" t="s">
        <v>9</v>
      </c>
      <c r="D34" s="28">
        <f>D35+D36+D37</f>
        <v>5887.05</v>
      </c>
      <c r="E34" s="91"/>
    </row>
    <row r="35" ht="33.75" spans="1:5">
      <c r="A35" s="34"/>
      <c r="B35" s="41" t="s">
        <v>36</v>
      </c>
      <c r="C35" s="122"/>
      <c r="D35" s="7">
        <v>3800</v>
      </c>
      <c r="E35" s="91"/>
    </row>
    <row r="36" ht="22.5" spans="1:5">
      <c r="A36" s="34"/>
      <c r="B36" s="39" t="s">
        <v>37</v>
      </c>
      <c r="C36" s="122"/>
      <c r="D36" s="7">
        <v>2087.05</v>
      </c>
      <c r="E36" s="91"/>
    </row>
    <row r="37" ht="22.5" spans="1:5">
      <c r="A37" s="34"/>
      <c r="B37" s="39" t="s">
        <v>38</v>
      </c>
      <c r="C37" s="122"/>
      <c r="D37" s="7">
        <v>0</v>
      </c>
      <c r="E37" s="91"/>
    </row>
    <row r="38" ht="15.75" spans="1:5">
      <c r="A38" s="32" t="s">
        <v>39</v>
      </c>
      <c r="B38" s="42" t="s">
        <v>40</v>
      </c>
      <c r="C38" s="181" t="s">
        <v>9</v>
      </c>
      <c r="D38" s="28">
        <f>D39+D40+D41+D43+D44+D45</f>
        <v>28122.1</v>
      </c>
      <c r="E38" s="91"/>
    </row>
    <row r="39" ht="15" spans="1:5">
      <c r="A39" s="43"/>
      <c r="B39" s="44" t="s">
        <v>41</v>
      </c>
      <c r="C39" s="130"/>
      <c r="D39" s="7">
        <v>1084.44</v>
      </c>
      <c r="E39" s="91"/>
    </row>
    <row r="40" ht="22.5" spans="1:5">
      <c r="A40" s="43"/>
      <c r="B40" s="44" t="s">
        <v>42</v>
      </c>
      <c r="C40" s="130"/>
      <c r="D40" s="7">
        <v>11560.5</v>
      </c>
      <c r="E40" s="91"/>
    </row>
    <row r="41" ht="15" spans="1:5">
      <c r="A41" s="43"/>
      <c r="B41" s="46" t="s">
        <v>43</v>
      </c>
      <c r="C41" s="131"/>
      <c r="D41" s="7">
        <v>11350.35</v>
      </c>
      <c r="E41" s="91"/>
    </row>
    <row r="42" ht="33.75" spans="1:5">
      <c r="A42" s="32"/>
      <c r="B42" s="47" t="s">
        <v>44</v>
      </c>
      <c r="C42" s="135"/>
      <c r="D42" s="7"/>
      <c r="E42" s="91"/>
    </row>
    <row r="43" ht="15" spans="1:5">
      <c r="A43" s="43"/>
      <c r="B43" s="48" t="s">
        <v>45</v>
      </c>
      <c r="C43" s="95"/>
      <c r="D43" s="7">
        <v>343.8</v>
      </c>
      <c r="E43" s="91"/>
    </row>
    <row r="44" ht="15" spans="1:5">
      <c r="A44" s="30"/>
      <c r="B44" s="48" t="s">
        <v>46</v>
      </c>
      <c r="C44" s="95"/>
      <c r="D44" s="7">
        <v>3783.01</v>
      </c>
      <c r="E44" s="91"/>
    </row>
    <row r="45" ht="22.5" spans="1:5">
      <c r="A45" s="43"/>
      <c r="B45" s="48" t="s">
        <v>47</v>
      </c>
      <c r="C45" s="95"/>
      <c r="D45" s="7">
        <v>0</v>
      </c>
      <c r="E45" s="91"/>
    </row>
    <row r="46" ht="22.5" spans="1:5">
      <c r="A46" s="43"/>
      <c r="B46" s="48" t="s">
        <v>48</v>
      </c>
      <c r="C46" s="95"/>
      <c r="D46" s="7"/>
      <c r="E46" s="91"/>
    </row>
    <row r="47" ht="38.25" spans="1:5">
      <c r="A47" s="13" t="s">
        <v>49</v>
      </c>
      <c r="B47" s="49" t="s">
        <v>50</v>
      </c>
      <c r="C47" s="49"/>
      <c r="D47" s="7"/>
      <c r="E47" s="91"/>
    </row>
    <row r="48" ht="15" spans="1:5">
      <c r="A48" s="50"/>
      <c r="B48" s="51" t="s">
        <v>51</v>
      </c>
      <c r="C48" s="51"/>
      <c r="D48" s="28"/>
      <c r="E48" s="91"/>
    </row>
    <row r="49" ht="27.75" customHeight="1" spans="1:5">
      <c r="A49" s="32"/>
      <c r="B49" s="52" t="s">
        <v>52</v>
      </c>
      <c r="C49" s="181" t="s">
        <v>9</v>
      </c>
      <c r="D49" s="106">
        <f>D50+D51+D52</f>
        <v>59117.73</v>
      </c>
      <c r="E49" s="91"/>
    </row>
    <row r="50" ht="22.5" spans="1:5">
      <c r="A50" s="34"/>
      <c r="B50" s="29" t="s">
        <v>53</v>
      </c>
      <c r="C50" s="182"/>
      <c r="D50" s="107">
        <v>54027.35</v>
      </c>
      <c r="E50" s="91"/>
    </row>
    <row r="51" ht="15" spans="1:5">
      <c r="A51" s="32"/>
      <c r="B51" s="53" t="s">
        <v>54</v>
      </c>
      <c r="C51" s="184"/>
      <c r="D51" s="107">
        <v>0</v>
      </c>
      <c r="E51" s="91"/>
    </row>
    <row r="52" ht="22.5" spans="1:5">
      <c r="A52" s="32"/>
      <c r="B52" s="53" t="s">
        <v>55</v>
      </c>
      <c r="C52" s="184"/>
      <c r="D52" s="107">
        <v>5090.38</v>
      </c>
      <c r="E52" s="91"/>
    </row>
    <row r="53" ht="15" spans="1:5">
      <c r="A53" s="50"/>
      <c r="B53" s="78" t="s">
        <v>56</v>
      </c>
      <c r="C53" s="185"/>
      <c r="D53" s="28"/>
      <c r="E53" s="91"/>
    </row>
    <row r="54" ht="15" spans="1:5">
      <c r="A54" s="18"/>
      <c r="B54" s="79" t="s">
        <v>57</v>
      </c>
      <c r="C54" s="181" t="s">
        <v>9</v>
      </c>
      <c r="D54" s="106">
        <f>D55+D56+D57+D59+D58</f>
        <v>170683.3</v>
      </c>
      <c r="E54" s="91"/>
    </row>
    <row r="55" ht="15" spans="1:5">
      <c r="A55" s="18"/>
      <c r="B55" s="80" t="s">
        <v>58</v>
      </c>
      <c r="C55" s="186"/>
      <c r="D55" s="107">
        <v>23908.39</v>
      </c>
      <c r="E55" s="91"/>
    </row>
    <row r="56" ht="15" spans="1:5">
      <c r="A56" s="18"/>
      <c r="B56" s="80" t="s">
        <v>59</v>
      </c>
      <c r="C56" s="186"/>
      <c r="D56" s="107">
        <v>41840.56</v>
      </c>
      <c r="E56" s="91"/>
    </row>
    <row r="57" ht="15" spans="1:5">
      <c r="A57" s="18"/>
      <c r="B57" s="80" t="s">
        <v>60</v>
      </c>
      <c r="C57" s="186"/>
      <c r="D57" s="107">
        <v>9563.56</v>
      </c>
      <c r="E57" s="91"/>
    </row>
    <row r="58" ht="15" spans="1:14">
      <c r="A58" s="18"/>
      <c r="B58" s="80" t="s">
        <v>61</v>
      </c>
      <c r="C58" s="186"/>
      <c r="D58" s="107">
        <v>90889.74</v>
      </c>
      <c r="E58" s="91"/>
      <c r="N58" s="90"/>
    </row>
    <row r="59" ht="15" spans="1:5">
      <c r="A59" s="18"/>
      <c r="B59" s="80" t="s">
        <v>62</v>
      </c>
      <c r="C59" s="186"/>
      <c r="D59" s="107">
        <v>4481.05</v>
      </c>
      <c r="E59" s="91"/>
    </row>
    <row r="60" ht="45" spans="1:5">
      <c r="A60" s="34" t="s">
        <v>63</v>
      </c>
      <c r="B60" s="190" t="s">
        <v>64</v>
      </c>
      <c r="C60" s="186" t="s">
        <v>9</v>
      </c>
      <c r="D60" s="28"/>
      <c r="E60" s="91"/>
    </row>
    <row r="61" ht="15" spans="1:5">
      <c r="A61" s="32" t="s">
        <v>65</v>
      </c>
      <c r="B61" s="54" t="s">
        <v>66</v>
      </c>
      <c r="C61" s="181" t="s">
        <v>9</v>
      </c>
      <c r="D61" s="106">
        <v>17356.1</v>
      </c>
      <c r="E61" s="91"/>
    </row>
    <row r="62" ht="33.75" spans="1:5">
      <c r="A62" s="32"/>
      <c r="B62" s="56" t="s">
        <v>67</v>
      </c>
      <c r="C62" s="187"/>
      <c r="D62" s="106"/>
      <c r="E62" s="91"/>
    </row>
    <row r="63" ht="48" spans="1:5">
      <c r="A63" s="191" t="s">
        <v>68</v>
      </c>
      <c r="B63" s="58" t="s">
        <v>69</v>
      </c>
      <c r="C63" s="181" t="s">
        <v>9</v>
      </c>
      <c r="D63" s="28">
        <v>54917</v>
      </c>
      <c r="E63" s="91"/>
    </row>
    <row r="64" ht="60" spans="1:5">
      <c r="A64" s="191" t="s">
        <v>70</v>
      </c>
      <c r="B64" s="59" t="s">
        <v>71</v>
      </c>
      <c r="C64" s="181" t="s">
        <v>9</v>
      </c>
      <c r="D64" s="28">
        <v>152256.08</v>
      </c>
      <c r="E64" s="91"/>
    </row>
    <row r="65" ht="15" spans="1:5">
      <c r="A65" s="191" t="s">
        <v>72</v>
      </c>
      <c r="B65" s="60" t="s">
        <v>73</v>
      </c>
      <c r="C65" s="181" t="s">
        <v>9</v>
      </c>
      <c r="D65" s="28">
        <v>47020.3</v>
      </c>
      <c r="E65" s="91"/>
    </row>
    <row r="66" ht="15" spans="1:5">
      <c r="A66" s="32"/>
      <c r="B66" s="61" t="s">
        <v>74</v>
      </c>
      <c r="C66" s="181" t="s">
        <v>9</v>
      </c>
      <c r="D66" s="106">
        <f>D65+D64+D63+D61+D54+D49+D38+D34+D31+D28+D24</f>
        <v>720945.15</v>
      </c>
      <c r="E66" s="91"/>
    </row>
    <row r="67" ht="15.75" spans="1:5">
      <c r="A67" s="62"/>
      <c r="B67" s="63"/>
      <c r="C67" s="188"/>
      <c r="D67" s="64"/>
      <c r="E67" s="66"/>
    </row>
    <row r="68" ht="15" spans="1:5">
      <c r="A68" s="34"/>
      <c r="B68" s="189" t="s">
        <v>75</v>
      </c>
      <c r="C68" s="181" t="s">
        <v>9</v>
      </c>
      <c r="D68" s="28">
        <f>D16-D66</f>
        <v>62726.47</v>
      </c>
      <c r="E68" s="28"/>
    </row>
    <row r="69" spans="2:2">
      <c r="B69" s="93"/>
    </row>
    <row r="70" spans="2:2">
      <c r="B70" s="93"/>
    </row>
    <row r="71" spans="2:4">
      <c r="B71" s="68" t="s">
        <v>76</v>
      </c>
      <c r="C71" s="68"/>
      <c r="D71" s="68" t="s">
        <v>77</v>
      </c>
    </row>
    <row r="72" spans="2:4">
      <c r="B72" s="68" t="s">
        <v>78</v>
      </c>
      <c r="C72" s="68"/>
      <c r="D72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topLeftCell="A51" workbookViewId="0">
      <selection activeCell="I57" sqref="I57"/>
    </sheetView>
  </sheetViews>
  <sheetFormatPr defaultColWidth="9" defaultRowHeight="14.25" outlineLevelCol="5"/>
  <cols>
    <col min="1" max="1" width="6.28571428571429" style="1" customWidth="1"/>
    <col min="2" max="2" width="38.7142857142857" style="1" customWidth="1"/>
    <col min="3" max="3" width="8.57142857142857" style="1" customWidth="1"/>
    <col min="4" max="4" width="10.7142857142857" style="1" customWidth="1"/>
    <col min="5" max="6" width="12" style="1" customWidth="1"/>
    <col min="7" max="7" width="12.7142857142857" style="1" customWidth="1"/>
    <col min="8" max="8" width="12.4285714285714" style="1" customWidth="1"/>
    <col min="9" max="9" width="14" style="1" customWidth="1"/>
    <col min="10" max="10" width="9.28571428571429" style="1" customWidth="1"/>
    <col min="11" max="11" width="9" style="1"/>
    <col min="12" max="12" width="12" style="1" customWidth="1"/>
    <col min="13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198</v>
      </c>
      <c r="C3" s="4"/>
      <c r="D3" s="4"/>
      <c r="E3" s="4"/>
    </row>
    <row r="4" spans="2:4">
      <c r="B4" s="6"/>
      <c r="C4" s="6"/>
      <c r="D4" s="6"/>
    </row>
    <row r="5" spans="2:4">
      <c r="B5" s="6" t="s">
        <v>81</v>
      </c>
      <c r="C5" s="6"/>
      <c r="D5" s="6" t="s">
        <v>199</v>
      </c>
    </row>
    <row r="6" spans="1:5">
      <c r="A6" s="7"/>
      <c r="B6" s="8" t="s">
        <v>141</v>
      </c>
      <c r="C6" s="9" t="s">
        <v>9</v>
      </c>
      <c r="D6" s="69">
        <v>7192.32</v>
      </c>
      <c r="E6" s="7"/>
    </row>
    <row r="7" spans="1:5">
      <c r="A7" s="7"/>
      <c r="B7" s="8"/>
      <c r="C7" s="9"/>
      <c r="D7" s="69"/>
      <c r="E7" s="7"/>
    </row>
    <row r="8" spans="1:5">
      <c r="A8" s="7"/>
      <c r="B8" s="11" t="s">
        <v>5</v>
      </c>
      <c r="C8" s="9" t="s">
        <v>6</v>
      </c>
      <c r="D8" s="70">
        <v>5410.82</v>
      </c>
      <c r="E8" s="7"/>
    </row>
    <row r="9" spans="1:5">
      <c r="A9" s="7"/>
      <c r="B9" s="11" t="s">
        <v>7</v>
      </c>
      <c r="C9" s="9" t="s">
        <v>6</v>
      </c>
      <c r="D9" s="70">
        <v>3531</v>
      </c>
      <c r="E9" s="7"/>
    </row>
    <row r="10" spans="1:5">
      <c r="A10" s="7"/>
      <c r="B10" s="13" t="s">
        <v>8</v>
      </c>
      <c r="C10" s="8" t="s">
        <v>9</v>
      </c>
      <c r="D10" s="69">
        <v>572794.15</v>
      </c>
      <c r="E10" s="7"/>
    </row>
    <row r="11" spans="1:5">
      <c r="A11" s="7"/>
      <c r="B11" s="8"/>
      <c r="C11" s="8"/>
      <c r="D11" s="70"/>
      <c r="E11" s="7"/>
    </row>
    <row r="12" spans="1:5">
      <c r="A12" s="7"/>
      <c r="B12" s="13" t="s">
        <v>10</v>
      </c>
      <c r="C12" s="8"/>
      <c r="D12" s="70"/>
      <c r="E12" s="7"/>
    </row>
    <row r="13" spans="1:5">
      <c r="A13" s="7">
        <v>1</v>
      </c>
      <c r="B13" s="9" t="s">
        <v>11</v>
      </c>
      <c r="C13" s="9" t="s">
        <v>9</v>
      </c>
      <c r="D13" s="70">
        <v>528166.39</v>
      </c>
      <c r="E13" s="7"/>
    </row>
    <row r="14" spans="1:5">
      <c r="A14" s="7">
        <v>2</v>
      </c>
      <c r="B14" s="9" t="s">
        <v>12</v>
      </c>
      <c r="C14" s="9" t="s">
        <v>9</v>
      </c>
      <c r="D14" s="70">
        <v>5850</v>
      </c>
      <c r="E14" s="7"/>
    </row>
    <row r="15" spans="1:5">
      <c r="A15" s="7">
        <v>3</v>
      </c>
      <c r="B15" s="9" t="s">
        <v>124</v>
      </c>
      <c r="C15" s="9"/>
      <c r="D15" s="70">
        <v>19768.15</v>
      </c>
      <c r="E15" s="7"/>
    </row>
    <row r="16" spans="1:5">
      <c r="A16" s="7"/>
      <c r="B16" s="13" t="s">
        <v>13</v>
      </c>
      <c r="C16" s="8" t="s">
        <v>9</v>
      </c>
      <c r="D16" s="69">
        <f>D13+D14+D15</f>
        <v>553784.54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19" t="s">
        <v>96</v>
      </c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19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28">
        <f>D25+D26+D27</f>
        <v>133488.82</v>
      </c>
      <c r="E24" s="7"/>
    </row>
    <row r="25" ht="81" customHeight="1" spans="1:5">
      <c r="A25" s="23"/>
      <c r="B25" s="29" t="s">
        <v>24</v>
      </c>
      <c r="C25" s="30"/>
      <c r="D25" s="7">
        <v>58125.3</v>
      </c>
      <c r="E25" s="7"/>
    </row>
    <row r="26" ht="112.5" spans="1:5">
      <c r="A26" s="31"/>
      <c r="B26" s="29" t="s">
        <v>25</v>
      </c>
      <c r="C26" s="30"/>
      <c r="D26" s="7">
        <v>68584</v>
      </c>
      <c r="E26" s="7"/>
    </row>
    <row r="27" ht="22.5" spans="1:5">
      <c r="A27" s="32"/>
      <c r="B27" s="41" t="s">
        <v>26</v>
      </c>
      <c r="C27" s="71"/>
      <c r="D27" s="7">
        <v>6779.52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6779.44</v>
      </c>
      <c r="E28" s="7"/>
    </row>
    <row r="29" spans="1:5">
      <c r="A29" s="34"/>
      <c r="B29" s="72" t="s">
        <v>28</v>
      </c>
      <c r="C29" s="36"/>
      <c r="D29" s="7">
        <v>5932</v>
      </c>
      <c r="E29" s="7"/>
    </row>
    <row r="30" spans="1:5">
      <c r="A30" s="23"/>
      <c r="B30" s="72" t="s">
        <v>29</v>
      </c>
      <c r="C30" s="36"/>
      <c r="D30" s="7">
        <v>847.44</v>
      </c>
      <c r="E30" s="7"/>
    </row>
    <row r="31" ht="38.25" spans="1:5">
      <c r="A31" s="23" t="s">
        <v>30</v>
      </c>
      <c r="B31" s="26" t="s">
        <v>31</v>
      </c>
      <c r="C31" s="37" t="s">
        <v>9</v>
      </c>
      <c r="D31" s="28">
        <f>D32+D33</f>
        <v>32999.48</v>
      </c>
      <c r="E31" s="7"/>
    </row>
    <row r="32" ht="78.75" spans="1:5">
      <c r="A32" s="38"/>
      <c r="B32" s="29" t="s">
        <v>32</v>
      </c>
      <c r="C32" s="30"/>
      <c r="D32" s="7">
        <v>24999.48</v>
      </c>
      <c r="E32" s="7"/>
    </row>
    <row r="33" ht="22.5" spans="1:5">
      <c r="A33" s="38"/>
      <c r="B33" s="39" t="s">
        <v>33</v>
      </c>
      <c r="C33" s="40"/>
      <c r="D33" s="7">
        <v>8000</v>
      </c>
      <c r="E33" s="7"/>
    </row>
    <row r="34" ht="39.75" customHeight="1" spans="1:5">
      <c r="A34" s="38" t="s">
        <v>34</v>
      </c>
      <c r="B34" s="26" t="s">
        <v>35</v>
      </c>
      <c r="C34" s="13" t="s">
        <v>9</v>
      </c>
      <c r="D34" s="28">
        <f>D35+D36+D37</f>
        <v>10169</v>
      </c>
      <c r="E34" s="7"/>
    </row>
    <row r="35" ht="33.75" spans="1:5">
      <c r="A35" s="34"/>
      <c r="B35" s="41" t="s">
        <v>36</v>
      </c>
      <c r="C35" s="40"/>
      <c r="D35" s="7">
        <v>4661</v>
      </c>
      <c r="E35" s="7"/>
    </row>
    <row r="36" ht="22.5" spans="1:5">
      <c r="A36" s="34"/>
      <c r="B36" s="39" t="s">
        <v>99</v>
      </c>
      <c r="C36" s="40"/>
      <c r="D36" s="7">
        <v>5508</v>
      </c>
      <c r="E36" s="7"/>
    </row>
    <row r="37" ht="24.75" customHeight="1" spans="1:5">
      <c r="A37" s="34"/>
      <c r="B37" s="39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D39+D40+D41+D43+D44+D45+D46</f>
        <v>60505.49</v>
      </c>
      <c r="E38" s="7"/>
    </row>
    <row r="39" spans="1:5">
      <c r="A39" s="43"/>
      <c r="B39" s="44" t="s">
        <v>41</v>
      </c>
      <c r="C39" s="45"/>
      <c r="D39" s="7">
        <v>4137.84</v>
      </c>
      <c r="E39" s="7"/>
    </row>
    <row r="40" ht="23" customHeight="1" spans="1:5">
      <c r="A40" s="43"/>
      <c r="B40" s="44" t="s">
        <v>42</v>
      </c>
      <c r="C40" s="45"/>
      <c r="D40" s="7">
        <v>12000</v>
      </c>
      <c r="E40" s="7"/>
    </row>
    <row r="41" customHeight="1" spans="1:5">
      <c r="A41" s="43"/>
      <c r="B41" s="46" t="s">
        <v>43</v>
      </c>
      <c r="C41" s="45"/>
      <c r="D41" s="7">
        <v>13135</v>
      </c>
      <c r="E41" s="7"/>
    </row>
    <row r="42" ht="36" customHeight="1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100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601.65</v>
      </c>
      <c r="E44" s="7"/>
    </row>
    <row r="45" spans="1:5">
      <c r="A45" s="30"/>
      <c r="B45" s="48" t="s">
        <v>102</v>
      </c>
      <c r="C45" s="45"/>
      <c r="D45" s="7">
        <v>6779</v>
      </c>
      <c r="E45" s="7"/>
    </row>
    <row r="46" ht="24" customHeight="1" spans="1:5">
      <c r="A46" s="43"/>
      <c r="B46" s="48" t="s">
        <v>48</v>
      </c>
      <c r="C46" s="45"/>
      <c r="D46" s="7">
        <v>23852</v>
      </c>
      <c r="E46" s="7"/>
    </row>
    <row r="47" ht="39.75" customHeight="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83511.45</v>
      </c>
      <c r="E49" s="7"/>
    </row>
    <row r="50" ht="22.5" spans="1:5">
      <c r="A50" s="34"/>
      <c r="B50" s="29" t="s">
        <v>53</v>
      </c>
      <c r="C50" s="40"/>
      <c r="D50" s="7">
        <v>79418.15</v>
      </c>
      <c r="E50" s="7"/>
    </row>
    <row r="51" spans="1:5">
      <c r="A51" s="32"/>
      <c r="B51" s="53" t="s">
        <v>54</v>
      </c>
      <c r="C51" s="77"/>
      <c r="D51" s="7">
        <v>423.72</v>
      </c>
      <c r="E51" s="7"/>
    </row>
    <row r="52" ht="22.5" spans="1:5">
      <c r="A52" s="32"/>
      <c r="B52" s="53" t="s">
        <v>55</v>
      </c>
      <c r="C52" s="77"/>
      <c r="D52" s="7">
        <v>3669.58</v>
      </c>
      <c r="E52" s="7"/>
    </row>
    <row r="53" ht="15" spans="1:5">
      <c r="A53" s="34" t="s">
        <v>63</v>
      </c>
      <c r="B53" s="54" t="s">
        <v>119</v>
      </c>
      <c r="C53" s="55" t="s">
        <v>9</v>
      </c>
      <c r="D53" s="28">
        <v>8459.7</v>
      </c>
      <c r="E53" s="7"/>
    </row>
    <row r="54" ht="33.75" spans="1:5">
      <c r="A54" s="32"/>
      <c r="B54" s="56" t="s">
        <v>67</v>
      </c>
      <c r="C54" s="57"/>
      <c r="D54" s="7"/>
      <c r="E54" s="7"/>
    </row>
    <row r="55" ht="48" spans="1:5">
      <c r="A55" s="32" t="s">
        <v>65</v>
      </c>
      <c r="B55" s="58" t="s">
        <v>69</v>
      </c>
      <c r="C55" s="57" t="s">
        <v>9</v>
      </c>
      <c r="D55" s="28">
        <v>53812.44</v>
      </c>
      <c r="E55" s="7"/>
    </row>
    <row r="56" ht="60" spans="1:5">
      <c r="A56" s="32" t="s">
        <v>68</v>
      </c>
      <c r="B56" s="59" t="s">
        <v>71</v>
      </c>
      <c r="C56" s="57" t="s">
        <v>9</v>
      </c>
      <c r="D56" s="28">
        <v>139545.57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28">
        <v>33227</v>
      </c>
      <c r="E57" s="7"/>
    </row>
    <row r="58" ht="15" spans="1:5">
      <c r="A58" s="32" t="s">
        <v>72</v>
      </c>
      <c r="B58" s="61" t="s">
        <v>74</v>
      </c>
      <c r="C58" s="57" t="s">
        <v>9</v>
      </c>
      <c r="D58" s="28">
        <f>D57+D56+D55+D49+D38+D34+D31+D28+D24+D53</f>
        <v>562498.39</v>
      </c>
      <c r="E58" s="7"/>
    </row>
    <row r="59" ht="15" spans="1:5">
      <c r="A59" s="62"/>
      <c r="B59" s="63"/>
      <c r="C59" s="110"/>
      <c r="D59" s="65"/>
      <c r="E59" s="83"/>
    </row>
    <row r="60" ht="15.75" spans="1:5">
      <c r="A60" s="62"/>
      <c r="B60" s="63"/>
      <c r="C60" s="64"/>
      <c r="D60" s="65"/>
      <c r="E60" s="66"/>
    </row>
    <row r="61" ht="15.75" spans="1:5">
      <c r="A61" s="62"/>
      <c r="B61" s="63" t="s">
        <v>83</v>
      </c>
      <c r="C61" s="64"/>
      <c r="D61" s="65">
        <f>D6+D16-D58</f>
        <v>-1521.52999999991</v>
      </c>
      <c r="E61" s="66"/>
    </row>
    <row r="62" ht="15.75" spans="1:4">
      <c r="A62" s="62"/>
      <c r="B62" s="63"/>
      <c r="C62" s="64"/>
      <c r="D62" s="67"/>
    </row>
    <row r="63" spans="1:5">
      <c r="A63" s="62"/>
      <c r="B63" s="68" t="s">
        <v>76</v>
      </c>
      <c r="C63" s="68"/>
      <c r="D63" s="68" t="s">
        <v>77</v>
      </c>
      <c r="E63" s="68"/>
    </row>
    <row r="64" spans="2:5">
      <c r="B64" s="68" t="s">
        <v>78</v>
      </c>
      <c r="C64" s="68"/>
      <c r="D64" s="68" t="s">
        <v>79</v>
      </c>
      <c r="E64" s="68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opLeftCell="A62" workbookViewId="0">
      <selection activeCell="D27" sqref="D27"/>
    </sheetView>
  </sheetViews>
  <sheetFormatPr defaultColWidth="9" defaultRowHeight="14.25" outlineLevelCol="6"/>
  <cols>
    <col min="1" max="1" width="4.71428571428571" style="1" customWidth="1"/>
    <col min="2" max="2" width="38.7142857142857" style="1" customWidth="1"/>
    <col min="3" max="3" width="9" style="1" customWidth="1"/>
    <col min="4" max="4" width="12.2857142857143" style="1" customWidth="1"/>
    <col min="5" max="5" width="12.8571428571429" style="1" customWidth="1"/>
    <col min="6" max="6" width="11.1428571428571" style="1" customWidth="1"/>
    <col min="7" max="7" width="11.8571428571429" style="1" customWidth="1"/>
    <col min="8" max="8" width="12" style="1" customWidth="1"/>
    <col min="9" max="9" width="14" style="1" customWidth="1"/>
    <col min="10" max="16384" width="9" style="1"/>
  </cols>
  <sheetData>
    <row r="1" ht="15" spans="2:7">
      <c r="B1" s="84" t="s">
        <v>0</v>
      </c>
      <c r="C1" s="2"/>
      <c r="D1" s="3"/>
      <c r="G1" s="2"/>
    </row>
    <row r="2" ht="15" customHeight="1" spans="1:7">
      <c r="A2" s="4" t="s">
        <v>200</v>
      </c>
      <c r="B2" s="4"/>
      <c r="C2" s="4"/>
      <c r="D2" s="4"/>
      <c r="E2" s="4"/>
      <c r="F2" s="5"/>
      <c r="G2" s="2"/>
    </row>
    <row r="3" ht="15" customHeight="1" spans="1:7">
      <c r="A3" s="5"/>
      <c r="B3" s="4" t="s">
        <v>201</v>
      </c>
      <c r="C3" s="4"/>
      <c r="D3" s="4"/>
      <c r="E3" s="4"/>
      <c r="G3" s="2"/>
    </row>
    <row r="4" ht="15" spans="2:7">
      <c r="B4" s="6"/>
      <c r="C4" s="6"/>
      <c r="D4" s="6"/>
      <c r="G4" s="2"/>
    </row>
    <row r="5" ht="15" spans="2:7">
      <c r="B5" s="6" t="s">
        <v>81</v>
      </c>
      <c r="C5" s="6"/>
      <c r="D5" s="6" t="s">
        <v>202</v>
      </c>
      <c r="G5" s="2"/>
    </row>
    <row r="6" ht="15" spans="1:6">
      <c r="A6" s="7"/>
      <c r="B6" s="8" t="s">
        <v>83</v>
      </c>
      <c r="C6" s="9" t="s">
        <v>9</v>
      </c>
      <c r="D6" s="69">
        <v>119532.71</v>
      </c>
      <c r="E6" s="7"/>
      <c r="F6" s="2"/>
    </row>
    <row r="7" spans="1:5">
      <c r="A7" s="7"/>
      <c r="B7" s="8"/>
      <c r="C7" s="9"/>
      <c r="D7" s="69"/>
      <c r="E7" s="7"/>
    </row>
    <row r="8" spans="1:5">
      <c r="A8" s="7"/>
      <c r="B8" s="11" t="s">
        <v>5</v>
      </c>
      <c r="C8" s="9" t="s">
        <v>6</v>
      </c>
      <c r="D8" s="70">
        <v>10663</v>
      </c>
      <c r="E8" s="7"/>
    </row>
    <row r="9" spans="1:5">
      <c r="A9" s="7"/>
      <c r="B9" s="11" t="s">
        <v>7</v>
      </c>
      <c r="C9" s="9" t="s">
        <v>6</v>
      </c>
      <c r="D9" s="70">
        <v>7476</v>
      </c>
      <c r="E9" s="7"/>
    </row>
    <row r="10" spans="1:5">
      <c r="A10" s="7"/>
      <c r="B10" s="13" t="s">
        <v>8</v>
      </c>
      <c r="C10" s="8" t="s">
        <v>9</v>
      </c>
      <c r="D10" s="70">
        <v>1971892.54</v>
      </c>
      <c r="E10" s="7"/>
    </row>
    <row r="11" spans="1:5">
      <c r="A11" s="7"/>
      <c r="B11" s="8"/>
      <c r="C11" s="8"/>
      <c r="D11" s="70"/>
      <c r="E11" s="7"/>
    </row>
    <row r="12" spans="1:5">
      <c r="A12" s="7"/>
      <c r="B12" s="13" t="s">
        <v>10</v>
      </c>
      <c r="C12" s="8"/>
      <c r="D12" s="70"/>
      <c r="E12" s="7"/>
    </row>
    <row r="13" spans="1:5">
      <c r="A13" s="7">
        <v>1</v>
      </c>
      <c r="B13" s="9" t="s">
        <v>93</v>
      </c>
      <c r="C13" s="9" t="s">
        <v>9</v>
      </c>
      <c r="D13" s="70">
        <v>1678565.11</v>
      </c>
      <c r="E13" s="7"/>
    </row>
    <row r="14" spans="1:5">
      <c r="A14" s="7">
        <v>2</v>
      </c>
      <c r="B14" s="9" t="s">
        <v>94</v>
      </c>
      <c r="C14" s="9" t="s">
        <v>9</v>
      </c>
      <c r="D14" s="70">
        <v>184274.53</v>
      </c>
      <c r="E14" s="7"/>
    </row>
    <row r="15" spans="1:5">
      <c r="A15" s="7">
        <v>3</v>
      </c>
      <c r="B15" s="9" t="s">
        <v>12</v>
      </c>
      <c r="C15" s="9" t="s">
        <v>9</v>
      </c>
      <c r="D15" s="70">
        <v>0</v>
      </c>
      <c r="E15" s="7"/>
    </row>
    <row r="16" spans="1:5">
      <c r="A16" s="7"/>
      <c r="B16" s="13" t="s">
        <v>13</v>
      </c>
      <c r="C16" s="8" t="s">
        <v>9</v>
      </c>
      <c r="D16" s="69">
        <f>D13+D14+D15</f>
        <v>1862839.64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89" t="s">
        <v>14</v>
      </c>
      <c r="C19" s="6"/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19" t="s">
        <v>96</v>
      </c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138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127">
        <f>D25+D26+D27</f>
        <v>261006.43</v>
      </c>
      <c r="E24" s="7"/>
    </row>
    <row r="25" ht="81" customHeight="1" spans="1:5">
      <c r="A25" s="23"/>
      <c r="B25" s="29" t="s">
        <v>24</v>
      </c>
      <c r="C25" s="30"/>
      <c r="D25" s="126">
        <v>118114</v>
      </c>
      <c r="E25" s="7"/>
    </row>
    <row r="26" ht="112.5" spans="1:5">
      <c r="A26" s="31"/>
      <c r="B26" s="29" t="s">
        <v>25</v>
      </c>
      <c r="C26" s="30"/>
      <c r="D26" s="126">
        <v>128539.43</v>
      </c>
      <c r="E26" s="7"/>
    </row>
    <row r="27" ht="22.5" spans="1:5">
      <c r="A27" s="32"/>
      <c r="B27" s="41" t="s">
        <v>26</v>
      </c>
      <c r="C27" s="71"/>
      <c r="D27" s="126">
        <v>14353</v>
      </c>
      <c r="E27" s="7"/>
    </row>
    <row r="28" ht="25.5" spans="1:5">
      <c r="A28" s="23"/>
      <c r="B28" s="26" t="s">
        <v>27</v>
      </c>
      <c r="C28" s="27" t="s">
        <v>9</v>
      </c>
      <c r="D28" s="127">
        <f>D29+D30</f>
        <v>14488</v>
      </c>
      <c r="E28" s="7"/>
    </row>
    <row r="29" spans="1:5">
      <c r="A29" s="34"/>
      <c r="B29" s="72" t="s">
        <v>28</v>
      </c>
      <c r="C29" s="36"/>
      <c r="D29" s="126">
        <v>10900</v>
      </c>
      <c r="E29" s="7"/>
    </row>
    <row r="30" spans="1:5">
      <c r="A30" s="34"/>
      <c r="B30" s="72" t="s">
        <v>29</v>
      </c>
      <c r="C30" s="36"/>
      <c r="D30" s="126">
        <v>3588</v>
      </c>
      <c r="E30" s="7"/>
    </row>
    <row r="31" ht="38.25" spans="1:5">
      <c r="A31" s="23" t="s">
        <v>30</v>
      </c>
      <c r="B31" s="26" t="s">
        <v>31</v>
      </c>
      <c r="C31" s="37" t="s">
        <v>9</v>
      </c>
      <c r="D31" s="127">
        <f>D32+D33</f>
        <v>59238</v>
      </c>
      <c r="E31" s="7"/>
    </row>
    <row r="32" ht="78.75" spans="1:5">
      <c r="A32" s="38"/>
      <c r="B32" s="29" t="s">
        <v>32</v>
      </c>
      <c r="C32" s="30"/>
      <c r="D32" s="126">
        <v>50238</v>
      </c>
      <c r="E32" s="7"/>
    </row>
    <row r="33" ht="22.5" spans="1:5">
      <c r="A33" s="38"/>
      <c r="B33" s="39" t="s">
        <v>33</v>
      </c>
      <c r="C33" s="40"/>
      <c r="D33" s="126">
        <v>9000</v>
      </c>
      <c r="E33" s="7"/>
    </row>
    <row r="34" ht="39.75" customHeight="1" spans="1:5">
      <c r="A34" s="38" t="s">
        <v>34</v>
      </c>
      <c r="B34" s="26" t="s">
        <v>35</v>
      </c>
      <c r="C34" s="13" t="s">
        <v>9</v>
      </c>
      <c r="D34" s="127">
        <f>D35+D36+D37</f>
        <v>7422</v>
      </c>
      <c r="E34" s="7"/>
    </row>
    <row r="35" ht="33.75" spans="1:5">
      <c r="A35" s="34"/>
      <c r="B35" s="41" t="s">
        <v>36</v>
      </c>
      <c r="C35" s="40"/>
      <c r="D35" s="126">
        <v>4266</v>
      </c>
      <c r="E35" s="7"/>
    </row>
    <row r="36" ht="22.5" spans="1:5">
      <c r="A36" s="13"/>
      <c r="B36" s="39" t="s">
        <v>99</v>
      </c>
      <c r="C36" s="40"/>
      <c r="D36" s="126">
        <v>3156</v>
      </c>
      <c r="E36" s="7"/>
    </row>
    <row r="37" ht="22.5" spans="1:5">
      <c r="A37" s="34"/>
      <c r="B37" s="39" t="s">
        <v>38</v>
      </c>
      <c r="C37" s="40"/>
      <c r="D37" s="126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127">
        <f>D39+D40+D41+D43+D44+D45+D46+D47</f>
        <v>54739.32</v>
      </c>
      <c r="E38" s="7"/>
    </row>
    <row r="39" spans="1:5">
      <c r="A39" s="43"/>
      <c r="B39" s="44" t="s">
        <v>41</v>
      </c>
      <c r="C39" s="45"/>
      <c r="D39" s="126">
        <v>0</v>
      </c>
      <c r="E39" s="7"/>
    </row>
    <row r="40" ht="22.5" spans="1:5">
      <c r="A40" s="43"/>
      <c r="B40" s="44" t="s">
        <v>42</v>
      </c>
      <c r="C40" s="45"/>
      <c r="D40" s="126">
        <v>13000</v>
      </c>
      <c r="E40" s="7"/>
    </row>
    <row r="41" spans="1:5">
      <c r="A41" s="43"/>
      <c r="B41" s="46" t="s">
        <v>43</v>
      </c>
      <c r="C41" s="45"/>
      <c r="D41" s="126">
        <v>23704.83</v>
      </c>
      <c r="E41" s="7"/>
    </row>
    <row r="42" ht="36" customHeight="1" spans="1:5">
      <c r="A42" s="32"/>
      <c r="B42" s="47" t="s">
        <v>44</v>
      </c>
      <c r="C42" s="45"/>
      <c r="D42" s="126"/>
      <c r="E42" s="7"/>
    </row>
    <row r="43" spans="1:5">
      <c r="A43" s="43"/>
      <c r="B43" s="48" t="s">
        <v>100</v>
      </c>
      <c r="C43" s="45"/>
      <c r="D43" s="126">
        <v>7462.69</v>
      </c>
      <c r="E43" s="7"/>
    </row>
    <row r="44" spans="1:5">
      <c r="A44" s="43"/>
      <c r="B44" s="48" t="s">
        <v>127</v>
      </c>
      <c r="C44" s="45"/>
      <c r="D44" s="126">
        <v>0</v>
      </c>
      <c r="E44" s="7"/>
    </row>
    <row r="45" spans="1:5">
      <c r="A45" s="43"/>
      <c r="B45" s="48" t="s">
        <v>101</v>
      </c>
      <c r="C45" s="45"/>
      <c r="D45" s="126">
        <v>2879.61</v>
      </c>
      <c r="E45" s="7"/>
    </row>
    <row r="46" spans="1:5">
      <c r="A46" s="30"/>
      <c r="B46" s="48" t="s">
        <v>102</v>
      </c>
      <c r="C46" s="45"/>
      <c r="D46" s="126">
        <v>7692.19</v>
      </c>
      <c r="E46" s="7"/>
    </row>
    <row r="47" spans="1:5">
      <c r="A47" s="43"/>
      <c r="B47" s="48" t="s">
        <v>203</v>
      </c>
      <c r="C47" s="45"/>
      <c r="D47" s="126">
        <v>0</v>
      </c>
      <c r="E47" s="7"/>
    </row>
    <row r="48" ht="42.75" customHeight="1" spans="1:5">
      <c r="A48" s="13" t="s">
        <v>49</v>
      </c>
      <c r="B48" s="49" t="s">
        <v>50</v>
      </c>
      <c r="C48" s="50"/>
      <c r="D48" s="126"/>
      <c r="E48" s="7"/>
    </row>
    <row r="49" spans="1:5">
      <c r="A49" s="50"/>
      <c r="B49" s="51" t="s">
        <v>51</v>
      </c>
      <c r="C49" s="50"/>
      <c r="D49" s="126"/>
      <c r="E49" s="7"/>
    </row>
    <row r="50" ht="25.5" spans="1:5">
      <c r="A50" s="32"/>
      <c r="B50" s="52" t="s">
        <v>52</v>
      </c>
      <c r="C50" s="21" t="s">
        <v>9</v>
      </c>
      <c r="D50" s="127">
        <f>D51+D52+D53</f>
        <v>349745.59</v>
      </c>
      <c r="E50" s="7"/>
    </row>
    <row r="51" ht="22.5" spans="1:5">
      <c r="A51" s="34"/>
      <c r="B51" s="29" t="s">
        <v>53</v>
      </c>
      <c r="C51" s="40"/>
      <c r="D51" s="126">
        <v>346985.68</v>
      </c>
      <c r="E51" s="7"/>
    </row>
    <row r="52" spans="1:5">
      <c r="A52" s="32"/>
      <c r="B52" s="53" t="s">
        <v>54</v>
      </c>
      <c r="C52" s="40"/>
      <c r="D52" s="126"/>
      <c r="E52" s="7"/>
    </row>
    <row r="53" ht="22.5" spans="1:5">
      <c r="A53" s="32"/>
      <c r="B53" s="53" t="s">
        <v>55</v>
      </c>
      <c r="C53" s="40"/>
      <c r="D53" s="126">
        <v>2759.91</v>
      </c>
      <c r="E53" s="7"/>
    </row>
    <row r="54" spans="1:5">
      <c r="A54" s="50"/>
      <c r="B54" s="78" t="s">
        <v>56</v>
      </c>
      <c r="C54" s="50"/>
      <c r="D54" s="126"/>
      <c r="E54" s="7"/>
    </row>
    <row r="55" spans="1:5">
      <c r="A55" s="18"/>
      <c r="B55" s="79" t="s">
        <v>57</v>
      </c>
      <c r="C55" s="21" t="s">
        <v>9</v>
      </c>
      <c r="D55" s="127">
        <f>D56+D57+D58+D59+D60</f>
        <v>415307.06</v>
      </c>
      <c r="E55" s="7"/>
    </row>
    <row r="56" spans="1:5">
      <c r="A56" s="18"/>
      <c r="B56" s="80" t="s">
        <v>58</v>
      </c>
      <c r="C56" s="81"/>
      <c r="D56" s="126">
        <v>105473.84</v>
      </c>
      <c r="E56" s="7"/>
    </row>
    <row r="57" spans="1:5">
      <c r="A57" s="18"/>
      <c r="B57" s="80" t="s">
        <v>59</v>
      </c>
      <c r="C57" s="81"/>
      <c r="D57" s="126">
        <v>174031.84</v>
      </c>
      <c r="E57" s="7"/>
    </row>
    <row r="58" spans="1:5">
      <c r="A58" s="18"/>
      <c r="B58" s="80" t="s">
        <v>60</v>
      </c>
      <c r="C58" s="81"/>
      <c r="D58" s="126">
        <v>12054.16</v>
      </c>
      <c r="E58" s="7"/>
    </row>
    <row r="59" spans="1:5">
      <c r="A59" s="18"/>
      <c r="B59" s="80" t="s">
        <v>62</v>
      </c>
      <c r="C59" s="81"/>
      <c r="D59" s="126">
        <v>106857.22</v>
      </c>
      <c r="E59" s="7"/>
    </row>
    <row r="60" spans="1:5">
      <c r="A60" s="18"/>
      <c r="B60" s="29" t="s">
        <v>107</v>
      </c>
      <c r="C60" s="81"/>
      <c r="D60" s="126">
        <v>16890</v>
      </c>
      <c r="E60" s="7"/>
    </row>
    <row r="61" spans="1:5">
      <c r="A61" s="34" t="s">
        <v>63</v>
      </c>
      <c r="B61" s="54" t="s">
        <v>66</v>
      </c>
      <c r="C61" s="55" t="s">
        <v>9</v>
      </c>
      <c r="D61" s="127">
        <v>351761.14</v>
      </c>
      <c r="E61" s="7"/>
    </row>
    <row r="62" ht="33.75" spans="1:5">
      <c r="A62" s="32"/>
      <c r="B62" s="56" t="s">
        <v>67</v>
      </c>
      <c r="C62" s="57"/>
      <c r="D62" s="126"/>
      <c r="E62" s="7"/>
    </row>
    <row r="63" ht="48" spans="1:5">
      <c r="A63" s="32" t="s">
        <v>65</v>
      </c>
      <c r="B63" s="58" t="s">
        <v>69</v>
      </c>
      <c r="C63" s="57" t="s">
        <v>9</v>
      </c>
      <c r="D63" s="127">
        <v>107124</v>
      </c>
      <c r="E63" s="7"/>
    </row>
    <row r="64" ht="60" spans="1:5">
      <c r="A64" s="32" t="s">
        <v>68</v>
      </c>
      <c r="B64" s="59" t="s">
        <v>71</v>
      </c>
      <c r="C64" s="57" t="s">
        <v>9</v>
      </c>
      <c r="D64" s="127">
        <v>276298.52</v>
      </c>
      <c r="E64" s="7"/>
    </row>
    <row r="65" ht="15" spans="1:5">
      <c r="A65" s="32" t="s">
        <v>70</v>
      </c>
      <c r="B65" s="60" t="s">
        <v>73</v>
      </c>
      <c r="C65" s="57" t="s">
        <v>9</v>
      </c>
      <c r="D65" s="127">
        <v>111770.38</v>
      </c>
      <c r="E65" s="7"/>
    </row>
    <row r="66" spans="1:5">
      <c r="A66" s="32" t="s">
        <v>72</v>
      </c>
      <c r="B66" s="61" t="s">
        <v>74</v>
      </c>
      <c r="C66" s="57" t="s">
        <v>9</v>
      </c>
      <c r="D66" s="127">
        <f>D65+D64+D63+D61+D55+D50+D38+D34+D31+D28+D24</f>
        <v>2008900.44</v>
      </c>
      <c r="E66" s="7"/>
    </row>
    <row r="67" ht="15.75" spans="1:5">
      <c r="A67" s="62"/>
      <c r="B67" s="63"/>
      <c r="C67" s="64"/>
      <c r="D67" s="152"/>
      <c r="E67" s="65"/>
    </row>
    <row r="68" ht="15.75" spans="1:5">
      <c r="A68" s="62"/>
      <c r="B68" s="63" t="s">
        <v>141</v>
      </c>
      <c r="C68" s="64"/>
      <c r="D68" s="152">
        <f>D6+D16-D66</f>
        <v>-26528.0900000003</v>
      </c>
      <c r="E68" s="65"/>
    </row>
    <row r="69" ht="15.75" spans="1:6">
      <c r="A69" s="62"/>
      <c r="B69" s="63"/>
      <c r="C69" s="64"/>
      <c r="D69" s="65"/>
      <c r="E69" s="65"/>
      <c r="F69" s="65"/>
    </row>
    <row r="70" ht="15.75" spans="1:6">
      <c r="A70" s="62"/>
      <c r="B70" s="63"/>
      <c r="C70" s="64"/>
      <c r="D70" s="65"/>
      <c r="E70" s="65"/>
      <c r="F70" s="65"/>
    </row>
    <row r="71" ht="15.75" spans="1:4">
      <c r="A71" s="62"/>
      <c r="B71" s="63"/>
      <c r="C71" s="64"/>
      <c r="D71" s="67"/>
    </row>
    <row r="72" spans="1:4">
      <c r="A72" s="62"/>
      <c r="B72" s="68" t="s">
        <v>76</v>
      </c>
      <c r="C72" s="68"/>
      <c r="D72" s="68" t="s">
        <v>77</v>
      </c>
    </row>
    <row r="73" spans="1:4">
      <c r="A73" s="62"/>
      <c r="B73" s="68" t="s">
        <v>78</v>
      </c>
      <c r="C73" s="68"/>
      <c r="D73" s="68" t="s">
        <v>79</v>
      </c>
    </row>
    <row r="74" spans="1:1">
      <c r="A74" s="62"/>
    </row>
  </sheetData>
  <mergeCells count="2">
    <mergeCell ref="A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opLeftCell="A60" workbookViewId="0">
      <selection activeCell="G64" sqref="G64"/>
    </sheetView>
  </sheetViews>
  <sheetFormatPr defaultColWidth="9" defaultRowHeight="14.25" outlineLevelCol="6"/>
  <cols>
    <col min="1" max="1" width="4.71428571428571" style="1" customWidth="1"/>
    <col min="2" max="2" width="37.5714285714286" style="1" customWidth="1"/>
    <col min="3" max="3" width="9.28571428571429" style="1" customWidth="1"/>
    <col min="4" max="4" width="12.1428571428571" style="1" customWidth="1"/>
    <col min="5" max="5" width="14" style="1" customWidth="1"/>
    <col min="6" max="6" width="12" style="1" customWidth="1"/>
    <col min="7" max="7" width="11.7142857142857" style="1" customWidth="1"/>
    <col min="8" max="8" width="12.2857142857143" style="1" customWidth="1"/>
    <col min="9" max="9" width="11.5714285714286" style="1" customWidth="1"/>
    <col min="10" max="11" width="9.28571428571429" style="1" customWidth="1"/>
    <col min="12" max="16384" width="9" style="1"/>
  </cols>
  <sheetData>
    <row r="1" ht="15" spans="2:7">
      <c r="B1" s="84" t="s">
        <v>0</v>
      </c>
      <c r="C1" s="2"/>
      <c r="D1" s="3"/>
      <c r="G1" s="2"/>
    </row>
    <row r="2" ht="15" customHeight="1" spans="1:7">
      <c r="A2" s="4" t="s">
        <v>129</v>
      </c>
      <c r="B2" s="4"/>
      <c r="C2" s="4"/>
      <c r="D2" s="4"/>
      <c r="E2" s="4"/>
      <c r="F2" s="4"/>
      <c r="G2" s="2"/>
    </row>
    <row r="3" ht="15" customHeight="1" spans="1:7">
      <c r="A3" s="5"/>
      <c r="B3" s="4" t="s">
        <v>204</v>
      </c>
      <c r="C3" s="4"/>
      <c r="D3" s="4"/>
      <c r="E3" s="4"/>
      <c r="G3" s="2"/>
    </row>
    <row r="4" ht="15" spans="2:7">
      <c r="B4" s="6"/>
      <c r="C4" s="6"/>
      <c r="D4" s="6"/>
      <c r="G4" s="2"/>
    </row>
    <row r="5" ht="15" spans="2:7">
      <c r="B5" s="6" t="s">
        <v>81</v>
      </c>
      <c r="C5" s="6"/>
      <c r="D5" s="6">
        <v>110792.24</v>
      </c>
      <c r="G5" s="2"/>
    </row>
    <row r="6" ht="15" spans="1:6">
      <c r="A6" s="7"/>
      <c r="B6" s="8" t="s">
        <v>89</v>
      </c>
      <c r="C6" s="9" t="s">
        <v>9</v>
      </c>
      <c r="D6" s="69">
        <v>-146.62</v>
      </c>
      <c r="E6" s="7"/>
      <c r="F6" s="2"/>
    </row>
    <row r="7" ht="15" spans="1:6">
      <c r="A7" s="7"/>
      <c r="B7" s="8" t="s">
        <v>90</v>
      </c>
      <c r="C7" s="9" t="s">
        <v>9</v>
      </c>
      <c r="D7" s="69">
        <v>57211.35</v>
      </c>
      <c r="E7" s="7"/>
      <c r="F7" s="2"/>
    </row>
    <row r="8" spans="1:5">
      <c r="A8" s="7"/>
      <c r="B8" s="11" t="s">
        <v>5</v>
      </c>
      <c r="C8" s="9" t="s">
        <v>6</v>
      </c>
      <c r="D8" s="70">
        <v>5496.12</v>
      </c>
      <c r="E8" s="7"/>
    </row>
    <row r="9" spans="1:5">
      <c r="A9" s="7"/>
      <c r="B9" s="11" t="s">
        <v>7</v>
      </c>
      <c r="C9" s="9" t="s">
        <v>6</v>
      </c>
      <c r="D9" s="70">
        <v>3596.42</v>
      </c>
      <c r="E9" s="7"/>
    </row>
    <row r="10" spans="1:5">
      <c r="A10" s="7"/>
      <c r="B10" s="13" t="s">
        <v>8</v>
      </c>
      <c r="C10" s="8" t="s">
        <v>9</v>
      </c>
      <c r="D10" s="69">
        <v>674560.9</v>
      </c>
      <c r="E10" s="7"/>
    </row>
    <row r="11" spans="1:5">
      <c r="A11" s="7"/>
      <c r="B11" s="8"/>
      <c r="C11" s="8"/>
      <c r="D11" s="70"/>
      <c r="E11" s="7"/>
    </row>
    <row r="12" spans="1:5">
      <c r="A12" s="7"/>
      <c r="B12" s="13" t="s">
        <v>10</v>
      </c>
      <c r="C12" s="8"/>
      <c r="D12" s="70"/>
      <c r="E12" s="7"/>
    </row>
    <row r="13" spans="1:5">
      <c r="A13" s="7">
        <v>1</v>
      </c>
      <c r="B13" s="9" t="s">
        <v>93</v>
      </c>
      <c r="C13" s="9" t="s">
        <v>9</v>
      </c>
      <c r="D13" s="70">
        <v>574773.21</v>
      </c>
      <c r="E13" s="7"/>
    </row>
    <row r="14" spans="1:5">
      <c r="A14" s="7">
        <v>2</v>
      </c>
      <c r="B14" s="9" t="s">
        <v>94</v>
      </c>
      <c r="C14" s="9" t="s">
        <v>9</v>
      </c>
      <c r="D14" s="70">
        <v>90868.62</v>
      </c>
      <c r="E14" s="7"/>
    </row>
    <row r="15" spans="1:5">
      <c r="A15" s="7">
        <v>3</v>
      </c>
      <c r="B15" s="9" t="s">
        <v>12</v>
      </c>
      <c r="C15" s="9" t="s">
        <v>9</v>
      </c>
      <c r="D15" s="70">
        <v>6600</v>
      </c>
      <c r="E15" s="7"/>
    </row>
    <row r="16" spans="1:5">
      <c r="A16" s="7"/>
      <c r="B16" s="13" t="s">
        <v>13</v>
      </c>
      <c r="C16" s="8" t="s">
        <v>9</v>
      </c>
      <c r="D16" s="69">
        <f>D13+D14+D15</f>
        <v>672241.83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19" t="s">
        <v>96</v>
      </c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28">
        <f>D25+D26+D27</f>
        <v>129401.05</v>
      </c>
      <c r="E24" s="7"/>
    </row>
    <row r="25" ht="80.25" customHeight="1" spans="1:5">
      <c r="A25" s="23"/>
      <c r="B25" s="29" t="s">
        <v>24</v>
      </c>
      <c r="C25" s="30"/>
      <c r="D25" s="7">
        <v>58298</v>
      </c>
      <c r="E25" s="7"/>
    </row>
    <row r="26" ht="112.5" spans="1:5">
      <c r="A26" s="31"/>
      <c r="B26" s="29" t="s">
        <v>25</v>
      </c>
      <c r="C26" s="30"/>
      <c r="D26" s="7">
        <v>64193.05</v>
      </c>
      <c r="E26" s="7"/>
    </row>
    <row r="27" ht="27" customHeight="1" spans="1:5">
      <c r="A27" s="32"/>
      <c r="B27" s="129" t="s">
        <v>26</v>
      </c>
      <c r="C27" s="30"/>
      <c r="D27" s="7">
        <v>6910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8202.28</v>
      </c>
      <c r="E28" s="7"/>
    </row>
    <row r="29" spans="1:5">
      <c r="A29" s="34"/>
      <c r="B29" s="35" t="s">
        <v>28</v>
      </c>
      <c r="C29" s="36"/>
      <c r="D29" s="7">
        <v>6476</v>
      </c>
      <c r="E29" s="7"/>
    </row>
    <row r="30" spans="1:5">
      <c r="A30" s="23"/>
      <c r="B30" s="35" t="s">
        <v>29</v>
      </c>
      <c r="C30" s="36"/>
      <c r="D30" s="7">
        <v>1726.28</v>
      </c>
      <c r="E30" s="7"/>
    </row>
    <row r="31" ht="38.25" spans="1:5">
      <c r="A31" s="23" t="s">
        <v>30</v>
      </c>
      <c r="B31" s="26" t="s">
        <v>31</v>
      </c>
      <c r="C31" s="37" t="s">
        <v>9</v>
      </c>
      <c r="D31" s="28">
        <f>D32+D33</f>
        <v>30873.23</v>
      </c>
      <c r="E31" s="7"/>
    </row>
    <row r="32" ht="78.75" spans="1:5">
      <c r="A32" s="38"/>
      <c r="B32" s="29" t="s">
        <v>32</v>
      </c>
      <c r="C32" s="30"/>
      <c r="D32" s="7">
        <v>22873.23</v>
      </c>
      <c r="E32" s="7"/>
    </row>
    <row r="33" ht="25.5" spans="1:5">
      <c r="A33" s="38"/>
      <c r="B33" s="94" t="s">
        <v>33</v>
      </c>
      <c r="C33" s="40"/>
      <c r="D33" s="7">
        <v>8000</v>
      </c>
      <c r="E33" s="7"/>
    </row>
    <row r="34" ht="39.75" customHeight="1" spans="1:5">
      <c r="A34" s="38" t="s">
        <v>34</v>
      </c>
      <c r="B34" s="26" t="s">
        <v>35</v>
      </c>
      <c r="C34" s="13" t="s">
        <v>9</v>
      </c>
      <c r="D34" s="28">
        <f>D35+D36+D37</f>
        <v>10300</v>
      </c>
      <c r="E34" s="7"/>
    </row>
    <row r="35" ht="51" spans="1:5">
      <c r="A35" s="34"/>
      <c r="B35" s="129" t="s">
        <v>36</v>
      </c>
      <c r="C35" s="40"/>
      <c r="D35" s="7">
        <v>6400</v>
      </c>
      <c r="E35" s="7"/>
    </row>
    <row r="36" ht="28.5" customHeight="1" spans="1:5">
      <c r="A36" s="34"/>
      <c r="B36" s="94" t="s">
        <v>99</v>
      </c>
      <c r="C36" s="40"/>
      <c r="D36" s="7">
        <v>3900</v>
      </c>
      <c r="E36" s="7"/>
    </row>
    <row r="37" ht="25.5" spans="1:5">
      <c r="A37" s="34"/>
      <c r="B37" s="94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D39+D40+D41+D43+D44+D45+D46</f>
        <v>129671.31</v>
      </c>
      <c r="E38" s="7"/>
    </row>
    <row r="39" ht="28.5" spans="1:5">
      <c r="A39" s="43"/>
      <c r="B39" s="145" t="s">
        <v>41</v>
      </c>
      <c r="C39" s="45"/>
      <c r="D39" s="7">
        <v>2006.76</v>
      </c>
      <c r="E39" s="7"/>
    </row>
    <row r="40" ht="28.5" spans="1:5">
      <c r="A40" s="43"/>
      <c r="B40" s="145" t="s">
        <v>42</v>
      </c>
      <c r="C40" s="45"/>
      <c r="D40" s="7">
        <v>10000</v>
      </c>
      <c r="E40" s="7"/>
    </row>
    <row r="41" spans="1:5">
      <c r="A41" s="43"/>
      <c r="B41" s="146" t="s">
        <v>43</v>
      </c>
      <c r="C41" s="45"/>
      <c r="D41" s="7">
        <v>14417.44</v>
      </c>
      <c r="E41" s="7"/>
    </row>
    <row r="42" ht="51" spans="1:5">
      <c r="A42" s="32"/>
      <c r="B42" s="147" t="s">
        <v>44</v>
      </c>
      <c r="C42" s="45"/>
      <c r="D42" s="7"/>
      <c r="E42" s="7"/>
    </row>
    <row r="43" spans="1:5">
      <c r="A43" s="43"/>
      <c r="B43" s="148" t="s">
        <v>127</v>
      </c>
      <c r="C43" s="45"/>
      <c r="D43" s="7">
        <v>96000</v>
      </c>
      <c r="E43" s="7"/>
    </row>
    <row r="44" spans="1:5">
      <c r="A44" s="43"/>
      <c r="B44" s="148" t="s">
        <v>101</v>
      </c>
      <c r="C44" s="45"/>
      <c r="D44" s="7">
        <v>773.55</v>
      </c>
      <c r="E44" s="7"/>
    </row>
    <row r="45" spans="1:5">
      <c r="A45" s="30"/>
      <c r="B45" s="148" t="s">
        <v>102</v>
      </c>
      <c r="C45" s="45"/>
      <c r="D45" s="7">
        <v>6473.56</v>
      </c>
      <c r="E45" s="7"/>
    </row>
    <row r="46" ht="28.5" spans="1:5">
      <c r="A46" s="43"/>
      <c r="B46" s="148" t="s">
        <v>48</v>
      </c>
      <c r="C46" s="45"/>
      <c r="D46" s="7">
        <v>0</v>
      </c>
      <c r="E46" s="7"/>
    </row>
    <row r="47" ht="40.5" customHeight="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customHeight="1" spans="1:5">
      <c r="A49" s="32"/>
      <c r="B49" s="52" t="s">
        <v>52</v>
      </c>
      <c r="C49" s="21" t="s">
        <v>9</v>
      </c>
      <c r="D49" s="28">
        <f>D50+D51+D52</f>
        <v>72731.41</v>
      </c>
      <c r="E49" s="7"/>
    </row>
    <row r="50" ht="22.5" spans="1:5">
      <c r="A50" s="34"/>
      <c r="B50" s="29" t="s">
        <v>53</v>
      </c>
      <c r="C50" s="40"/>
      <c r="D50" s="7">
        <v>69206.53</v>
      </c>
      <c r="E50" s="7"/>
    </row>
    <row r="51" spans="1:5">
      <c r="A51" s="32"/>
      <c r="B51" s="53" t="s">
        <v>54</v>
      </c>
      <c r="C51" s="77"/>
      <c r="D51" s="7">
        <v>433.78</v>
      </c>
      <c r="E51" s="7"/>
    </row>
    <row r="52" ht="22.5" spans="1:5">
      <c r="A52" s="32"/>
      <c r="B52" s="53" t="s">
        <v>55</v>
      </c>
      <c r="C52" s="77"/>
      <c r="D52" s="7">
        <v>3091.1</v>
      </c>
      <c r="E52" s="7"/>
    </row>
    <row r="53" spans="1:5">
      <c r="A53" s="50"/>
      <c r="B53" s="78" t="s">
        <v>56</v>
      </c>
      <c r="C53" s="50"/>
      <c r="D53" s="7"/>
      <c r="E53" s="7"/>
    </row>
    <row r="54" ht="15" spans="1:5">
      <c r="A54" s="18"/>
      <c r="B54" s="79" t="s">
        <v>57</v>
      </c>
      <c r="C54" s="21" t="s">
        <v>9</v>
      </c>
      <c r="D54" s="149">
        <f>D55+D56+D57+D58+D59</f>
        <v>111824.27</v>
      </c>
      <c r="E54" s="7"/>
    </row>
    <row r="55" spans="1:5">
      <c r="A55" s="18"/>
      <c r="B55" s="80" t="s">
        <v>58</v>
      </c>
      <c r="C55" s="81"/>
      <c r="D55" s="150">
        <v>34899.7</v>
      </c>
      <c r="E55" s="7"/>
    </row>
    <row r="56" spans="1:5">
      <c r="A56" s="18"/>
      <c r="B56" s="80" t="s">
        <v>59</v>
      </c>
      <c r="C56" s="40"/>
      <c r="D56" s="150">
        <v>65437</v>
      </c>
      <c r="E56" s="7"/>
    </row>
    <row r="57" spans="1:5">
      <c r="A57" s="18"/>
      <c r="B57" s="80" t="s">
        <v>60</v>
      </c>
      <c r="C57" s="81"/>
      <c r="D57" s="150">
        <v>5948.8</v>
      </c>
      <c r="E57" s="7"/>
    </row>
    <row r="58" spans="1:5">
      <c r="A58" s="18"/>
      <c r="B58" s="80" t="s">
        <v>62</v>
      </c>
      <c r="C58" s="40"/>
      <c r="D58" s="7">
        <v>0</v>
      </c>
      <c r="E58" s="7"/>
    </row>
    <row r="59" spans="1:5">
      <c r="A59" s="18"/>
      <c r="B59" s="29" t="s">
        <v>107</v>
      </c>
      <c r="C59" s="81"/>
      <c r="D59" s="7">
        <v>5538.77</v>
      </c>
      <c r="E59" s="7"/>
    </row>
    <row r="60" ht="15" spans="1:5">
      <c r="A60" s="34" t="s">
        <v>63</v>
      </c>
      <c r="B60" s="54" t="s">
        <v>66</v>
      </c>
      <c r="C60" s="55" t="s">
        <v>9</v>
      </c>
      <c r="D60" s="28">
        <v>6713.76</v>
      </c>
      <c r="E60" s="7"/>
    </row>
    <row r="61" ht="33.75" spans="1:5">
      <c r="A61" s="32"/>
      <c r="B61" s="56" t="s">
        <v>67</v>
      </c>
      <c r="C61" s="57"/>
      <c r="D61" s="7"/>
      <c r="E61" s="7"/>
    </row>
    <row r="62" ht="48" spans="1:5">
      <c r="A62" s="32" t="s">
        <v>65</v>
      </c>
      <c r="B62" s="58" t="s">
        <v>69</v>
      </c>
      <c r="C62" s="57" t="s">
        <v>9</v>
      </c>
      <c r="D62" s="28">
        <v>34525</v>
      </c>
      <c r="E62" s="7"/>
    </row>
    <row r="63" ht="60" spans="1:5">
      <c r="A63" s="32" t="s">
        <v>68</v>
      </c>
      <c r="B63" s="59" t="s">
        <v>71</v>
      </c>
      <c r="C63" s="57" t="s">
        <v>9</v>
      </c>
      <c r="D63" s="28">
        <v>175331.37</v>
      </c>
      <c r="E63" s="7"/>
    </row>
    <row r="64" ht="15" spans="1:5">
      <c r="A64" s="32" t="s">
        <v>70</v>
      </c>
      <c r="B64" s="60" t="s">
        <v>73</v>
      </c>
      <c r="C64" s="57" t="s">
        <v>9</v>
      </c>
      <c r="D64" s="28">
        <v>40334.5</v>
      </c>
      <c r="E64" s="7"/>
    </row>
    <row r="65" ht="15" spans="1:5">
      <c r="A65" s="32" t="s">
        <v>70</v>
      </c>
      <c r="B65" s="61" t="s">
        <v>74</v>
      </c>
      <c r="C65" s="151" t="s">
        <v>9</v>
      </c>
      <c r="D65" s="28">
        <f>D64+D63+D62+D60+D54+D49+D38+D34+D31+D28+D24</f>
        <v>749908.18</v>
      </c>
      <c r="E65" s="7"/>
    </row>
    <row r="66" ht="15.75" spans="1:5">
      <c r="A66" s="62"/>
      <c r="B66" s="63"/>
      <c r="C66" s="64"/>
      <c r="D66" s="65"/>
      <c r="E66" s="66"/>
    </row>
    <row r="67" ht="15.75" spans="1:5">
      <c r="A67" s="62"/>
      <c r="B67" s="63" t="s">
        <v>109</v>
      </c>
      <c r="C67" s="64"/>
      <c r="D67" s="65">
        <f>D6+D13+D15+D60-D65</f>
        <v>-161967.83</v>
      </c>
      <c r="E67" s="66"/>
    </row>
    <row r="68" ht="15.75" spans="1:5">
      <c r="A68" s="62"/>
      <c r="B68" s="63" t="s">
        <v>110</v>
      </c>
      <c r="C68" s="64"/>
      <c r="D68" s="65">
        <f>D7+D14-D60</f>
        <v>141366.21</v>
      </c>
      <c r="E68" s="66"/>
    </row>
    <row r="69" ht="15.75" spans="1:5">
      <c r="A69" s="62"/>
      <c r="B69" s="63" t="s">
        <v>120</v>
      </c>
      <c r="C69" s="64"/>
      <c r="D69" s="65">
        <f>D67+D68</f>
        <v>-20601.6200000002</v>
      </c>
      <c r="E69" s="66"/>
    </row>
    <row r="70" ht="15.75" spans="1:4">
      <c r="A70" s="62"/>
      <c r="B70" s="63"/>
      <c r="C70" s="64"/>
      <c r="D70" s="67"/>
    </row>
    <row r="71" spans="1:4">
      <c r="A71" s="62"/>
      <c r="B71" s="1" t="s">
        <v>76</v>
      </c>
      <c r="D71" s="1" t="s">
        <v>77</v>
      </c>
    </row>
    <row r="72" spans="1:4">
      <c r="A72" s="62"/>
      <c r="B72" s="1" t="s">
        <v>78</v>
      </c>
      <c r="D72" s="1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opLeftCell="A59" workbookViewId="0">
      <selection activeCell="D25" sqref="D25:D26"/>
    </sheetView>
  </sheetViews>
  <sheetFormatPr defaultColWidth="9" defaultRowHeight="14.25" outlineLevelCol="6"/>
  <cols>
    <col min="1" max="1" width="4.71428571428571" style="1" customWidth="1"/>
    <col min="2" max="2" width="37.8571428571429" style="1" customWidth="1"/>
    <col min="3" max="3" width="8.14285714285714" style="1" customWidth="1"/>
    <col min="4" max="4" width="12" style="1" customWidth="1"/>
    <col min="5" max="5" width="11.2857142857143" style="1" customWidth="1"/>
    <col min="6" max="6" width="11.4285714285714" style="1" customWidth="1"/>
    <col min="7" max="7" width="11.5714285714286" style="1" customWidth="1"/>
    <col min="8" max="8" width="12.4285714285714" style="1" customWidth="1"/>
    <col min="9" max="9" width="14" style="1" customWidth="1"/>
    <col min="10" max="10" width="9.28571428571429" style="1" customWidth="1"/>
    <col min="11" max="12" width="9" style="1"/>
    <col min="13" max="13" width="9.57142857142857" style="1" customWidth="1"/>
    <col min="14" max="16384" width="9" style="1"/>
  </cols>
  <sheetData>
    <row r="1" ht="15" spans="3:7">
      <c r="C1" s="2" t="s">
        <v>0</v>
      </c>
      <c r="D1" s="3"/>
      <c r="G1" s="2"/>
    </row>
    <row r="2" ht="15" customHeight="1" spans="1:7">
      <c r="A2" s="4" t="s">
        <v>129</v>
      </c>
      <c r="B2" s="4"/>
      <c r="C2" s="4"/>
      <c r="D2" s="4"/>
      <c r="E2" s="4"/>
      <c r="F2" s="4"/>
      <c r="G2" s="2"/>
    </row>
    <row r="3" ht="15" customHeight="1" spans="1:5">
      <c r="A3" s="5"/>
      <c r="B3" s="4" t="s">
        <v>205</v>
      </c>
      <c r="C3" s="4"/>
      <c r="D3" s="4"/>
      <c r="E3" s="4"/>
    </row>
    <row r="4" spans="2:4">
      <c r="B4" s="6"/>
      <c r="C4" s="6"/>
      <c r="D4" s="6"/>
    </row>
    <row r="5" spans="2:4">
      <c r="B5" s="6" t="s">
        <v>81</v>
      </c>
      <c r="C5" s="6"/>
      <c r="D5" s="6">
        <v>506540.88</v>
      </c>
    </row>
    <row r="6" spans="1:5">
      <c r="A6" s="7"/>
      <c r="B6" s="8" t="s">
        <v>150</v>
      </c>
      <c r="C6" s="9" t="s">
        <v>9</v>
      </c>
      <c r="D6" s="69">
        <v>-161326.57</v>
      </c>
      <c r="E6" s="7"/>
    </row>
    <row r="7" spans="1:5">
      <c r="A7" s="7"/>
      <c r="B7" s="8"/>
      <c r="C7" s="9" t="s">
        <v>9</v>
      </c>
      <c r="D7" s="69"/>
      <c r="E7" s="7"/>
    </row>
    <row r="8" spans="1:5">
      <c r="A8" s="7"/>
      <c r="B8" s="11" t="s">
        <v>5</v>
      </c>
      <c r="C8" s="9" t="s">
        <v>6</v>
      </c>
      <c r="D8" s="70">
        <v>8289.6</v>
      </c>
      <c r="E8" s="7"/>
    </row>
    <row r="9" spans="1:5">
      <c r="A9" s="7"/>
      <c r="B9" s="11" t="s">
        <v>7</v>
      </c>
      <c r="C9" s="9" t="s">
        <v>6</v>
      </c>
      <c r="D9" s="70">
        <v>5588.38</v>
      </c>
      <c r="E9" s="7"/>
    </row>
    <row r="10" spans="1:5">
      <c r="A10" s="7"/>
      <c r="B10" s="13" t="s">
        <v>8</v>
      </c>
      <c r="C10" s="8" t="s">
        <v>9</v>
      </c>
      <c r="D10" s="144">
        <v>1039695.98</v>
      </c>
      <c r="E10" s="7"/>
    </row>
    <row r="11" spans="1:5">
      <c r="A11" s="7"/>
      <c r="B11" s="8"/>
      <c r="C11" s="8"/>
      <c r="D11" s="70"/>
      <c r="E11" s="7"/>
    </row>
    <row r="12" spans="1:5">
      <c r="A12" s="7"/>
      <c r="B12" s="13" t="s">
        <v>10</v>
      </c>
      <c r="C12" s="8"/>
      <c r="D12" s="70"/>
      <c r="E12" s="7"/>
    </row>
    <row r="13" spans="1:5">
      <c r="A13" s="7">
        <v>1</v>
      </c>
      <c r="B13" s="9" t="s">
        <v>11</v>
      </c>
      <c r="C13" s="9" t="s">
        <v>9</v>
      </c>
      <c r="D13" s="70">
        <v>1000703.22</v>
      </c>
      <c r="E13" s="7"/>
    </row>
    <row r="14" spans="1:5">
      <c r="A14" s="7">
        <v>2</v>
      </c>
      <c r="B14" s="9" t="s">
        <v>12</v>
      </c>
      <c r="C14" s="9" t="s">
        <v>9</v>
      </c>
      <c r="D14" s="70">
        <v>5400</v>
      </c>
      <c r="E14" s="7"/>
    </row>
    <row r="15" spans="1:5">
      <c r="A15" s="7"/>
      <c r="B15" s="9"/>
      <c r="C15" s="9"/>
      <c r="D15" s="70"/>
      <c r="E15" s="7"/>
    </row>
    <row r="16" spans="1:5">
      <c r="A16" s="7"/>
      <c r="B16" s="13" t="s">
        <v>13</v>
      </c>
      <c r="C16" s="8" t="s">
        <v>9</v>
      </c>
      <c r="D16" s="69">
        <f>D13+D14+D15</f>
        <v>1006103.22</v>
      </c>
      <c r="E16" s="7"/>
    </row>
    <row r="17" spans="1:5">
      <c r="A17" s="7"/>
      <c r="B17" s="8"/>
      <c r="C17" s="8"/>
      <c r="D17" s="70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spans="1:5">
      <c r="A21" s="16" t="s">
        <v>15</v>
      </c>
      <c r="B21" s="17"/>
      <c r="C21" s="18" t="s">
        <v>95</v>
      </c>
      <c r="D21" s="20" t="s">
        <v>16</v>
      </c>
      <c r="E21" s="20"/>
    </row>
    <row r="22" spans="1:5">
      <c r="A22" s="16" t="s">
        <v>18</v>
      </c>
      <c r="B22" s="21" t="s">
        <v>19</v>
      </c>
      <c r="C22" s="21" t="s">
        <v>97</v>
      </c>
      <c r="D22" s="20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127">
        <f>D25+D26+D27</f>
        <v>182774.48</v>
      </c>
      <c r="E24" s="7"/>
    </row>
    <row r="25" ht="90" spans="1:5">
      <c r="A25" s="23"/>
      <c r="B25" s="29" t="s">
        <v>24</v>
      </c>
      <c r="C25" s="30"/>
      <c r="D25" s="126">
        <v>90232</v>
      </c>
      <c r="E25" s="7"/>
    </row>
    <row r="26" ht="117" customHeight="1" spans="1:5">
      <c r="A26" s="31"/>
      <c r="B26" s="29" t="s">
        <v>25</v>
      </c>
      <c r="C26" s="30"/>
      <c r="D26" s="126">
        <v>83154</v>
      </c>
      <c r="E26" s="7"/>
    </row>
    <row r="27" ht="22.5" spans="1:5">
      <c r="A27" s="32"/>
      <c r="B27" s="41" t="s">
        <v>26</v>
      </c>
      <c r="C27" s="71"/>
      <c r="D27" s="126">
        <v>9388.48</v>
      </c>
      <c r="E27" s="7"/>
    </row>
    <row r="28" ht="25.5" spans="1:5">
      <c r="A28" s="23"/>
      <c r="B28" s="26" t="s">
        <v>27</v>
      </c>
      <c r="C28" s="27" t="s">
        <v>9</v>
      </c>
      <c r="D28" s="127">
        <f>D29+D30</f>
        <v>10542.42</v>
      </c>
      <c r="E28" s="7"/>
    </row>
    <row r="29" spans="1:5">
      <c r="A29" s="34"/>
      <c r="B29" s="72" t="s">
        <v>28</v>
      </c>
      <c r="C29" s="36"/>
      <c r="D29" s="126">
        <v>7860</v>
      </c>
      <c r="E29" s="7"/>
    </row>
    <row r="30" spans="1:5">
      <c r="A30" s="23"/>
      <c r="B30" s="72" t="s">
        <v>29</v>
      </c>
      <c r="C30" s="36"/>
      <c r="D30" s="126">
        <v>2682.42</v>
      </c>
      <c r="E30" s="7"/>
    </row>
    <row r="31" ht="40.5" customHeight="1" spans="1:5">
      <c r="A31" s="23" t="s">
        <v>30</v>
      </c>
      <c r="B31" s="26" t="s">
        <v>31</v>
      </c>
      <c r="C31" s="37" t="s">
        <v>9</v>
      </c>
      <c r="D31" s="127">
        <f>D32+D33</f>
        <v>47553.91</v>
      </c>
      <c r="E31" s="7"/>
    </row>
    <row r="32" ht="78.75" spans="1:7">
      <c r="A32" s="38"/>
      <c r="B32" s="29" t="s">
        <v>32</v>
      </c>
      <c r="C32" s="30"/>
      <c r="D32" s="126">
        <v>37553.91</v>
      </c>
      <c r="E32" s="7"/>
      <c r="G32" s="112"/>
    </row>
    <row r="33" ht="25" customHeight="1" spans="1:5">
      <c r="A33" s="38"/>
      <c r="B33" s="39" t="s">
        <v>33</v>
      </c>
      <c r="C33" s="40"/>
      <c r="D33" s="126">
        <v>10000</v>
      </c>
      <c r="E33" s="7"/>
    </row>
    <row r="34" ht="51" spans="1:5">
      <c r="A34" s="38" t="s">
        <v>34</v>
      </c>
      <c r="B34" s="26" t="s">
        <v>35</v>
      </c>
      <c r="C34" s="13" t="s">
        <v>9</v>
      </c>
      <c r="D34" s="127">
        <f>D35+D36+D37</f>
        <v>16916</v>
      </c>
      <c r="E34" s="7"/>
    </row>
    <row r="35" ht="33.75" spans="1:5">
      <c r="A35" s="34"/>
      <c r="B35" s="41" t="s">
        <v>36</v>
      </c>
      <c r="C35" s="40"/>
      <c r="D35" s="126">
        <v>6706</v>
      </c>
      <c r="E35" s="7"/>
    </row>
    <row r="36" ht="22.5" spans="1:5">
      <c r="A36" s="34"/>
      <c r="B36" s="39" t="s">
        <v>99</v>
      </c>
      <c r="C36" s="40"/>
      <c r="D36" s="126">
        <v>10210</v>
      </c>
      <c r="E36" s="7"/>
    </row>
    <row r="37" ht="22.5" spans="1:5">
      <c r="A37" s="34"/>
      <c r="B37" s="39" t="s">
        <v>38</v>
      </c>
      <c r="C37" s="40"/>
      <c r="D37" s="126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127">
        <f>D39+D40+D41+D43+D44+D45+D46</f>
        <v>46055.65</v>
      </c>
      <c r="E38" s="7"/>
    </row>
    <row r="39" spans="1:5">
      <c r="A39" s="43"/>
      <c r="B39" s="44" t="s">
        <v>41</v>
      </c>
      <c r="C39" s="45"/>
      <c r="D39" s="126">
        <v>2205</v>
      </c>
      <c r="E39" s="7"/>
    </row>
    <row r="40" ht="22.5" spans="1:5">
      <c r="A40" s="43"/>
      <c r="B40" s="44" t="s">
        <v>42</v>
      </c>
      <c r="C40" s="45"/>
      <c r="D40" s="126">
        <v>12000</v>
      </c>
      <c r="E40" s="7"/>
    </row>
    <row r="41" ht="14" customHeight="1" spans="1:5">
      <c r="A41" s="43"/>
      <c r="B41" s="46" t="s">
        <v>43</v>
      </c>
      <c r="C41" s="45"/>
      <c r="D41" s="126">
        <v>22800</v>
      </c>
      <c r="E41" s="7"/>
    </row>
    <row r="42" ht="45" spans="1:5">
      <c r="A42" s="32"/>
      <c r="B42" s="47" t="s">
        <v>44</v>
      </c>
      <c r="C42" s="45"/>
      <c r="D42" s="126"/>
      <c r="E42" s="7"/>
    </row>
    <row r="43" spans="1:5">
      <c r="A43" s="43"/>
      <c r="B43" s="48" t="s">
        <v>127</v>
      </c>
      <c r="C43" s="45"/>
      <c r="D43" s="126">
        <v>0</v>
      </c>
      <c r="E43" s="7"/>
    </row>
    <row r="44" spans="1:5">
      <c r="A44" s="43"/>
      <c r="B44" s="48" t="s">
        <v>101</v>
      </c>
      <c r="C44" s="45"/>
      <c r="D44" s="126">
        <v>601.65</v>
      </c>
      <c r="E44" s="7"/>
    </row>
    <row r="45" spans="1:5">
      <c r="A45" s="30"/>
      <c r="B45" s="48" t="s">
        <v>102</v>
      </c>
      <c r="C45" s="45"/>
      <c r="D45" s="126">
        <v>8449</v>
      </c>
      <c r="E45" s="7"/>
    </row>
    <row r="46" ht="22.5" spans="1:5">
      <c r="A46" s="43"/>
      <c r="B46" s="48" t="s">
        <v>48</v>
      </c>
      <c r="C46" s="45"/>
      <c r="D46" s="126">
        <v>0</v>
      </c>
      <c r="E46" s="7"/>
    </row>
    <row r="47" ht="38.25" spans="1:5">
      <c r="A47" s="13" t="s">
        <v>49</v>
      </c>
      <c r="B47" s="49" t="s">
        <v>50</v>
      </c>
      <c r="C47" s="50"/>
      <c r="D47" s="126"/>
      <c r="E47" s="7"/>
    </row>
    <row r="48" spans="1:5">
      <c r="A48" s="50"/>
      <c r="B48" s="51" t="s">
        <v>51</v>
      </c>
      <c r="C48" s="50"/>
      <c r="D48" s="126"/>
      <c r="E48" s="7"/>
    </row>
    <row r="49" ht="42" customHeight="1" spans="1:5">
      <c r="A49" s="32"/>
      <c r="B49" s="52" t="s">
        <v>52</v>
      </c>
      <c r="C49" s="21" t="s">
        <v>9</v>
      </c>
      <c r="D49" s="127">
        <f>D50+D51+D52</f>
        <v>101888.42</v>
      </c>
      <c r="E49" s="7"/>
    </row>
    <row r="50" ht="22.5" spans="1:5">
      <c r="A50" s="34"/>
      <c r="B50" s="29" t="s">
        <v>53</v>
      </c>
      <c r="C50" s="40"/>
      <c r="D50" s="126">
        <v>99394.5</v>
      </c>
      <c r="E50" s="7"/>
    </row>
    <row r="51" spans="1:5">
      <c r="A51" s="32"/>
      <c r="B51" s="53" t="s">
        <v>54</v>
      </c>
      <c r="C51" s="40"/>
      <c r="D51" s="126">
        <v>0</v>
      </c>
      <c r="E51" s="7"/>
    </row>
    <row r="52" ht="22.5" spans="1:5">
      <c r="A52" s="32"/>
      <c r="B52" s="53" t="s">
        <v>55</v>
      </c>
      <c r="C52" s="40"/>
      <c r="D52" s="126">
        <v>2493.92</v>
      </c>
      <c r="E52" s="7"/>
    </row>
    <row r="53" spans="1:5">
      <c r="A53" s="50"/>
      <c r="B53" s="78" t="s">
        <v>56</v>
      </c>
      <c r="C53" s="50"/>
      <c r="D53" s="126"/>
      <c r="E53" s="7"/>
    </row>
    <row r="54" spans="1:5">
      <c r="A54" s="18"/>
      <c r="B54" s="79" t="s">
        <v>57</v>
      </c>
      <c r="C54" s="21" t="s">
        <v>9</v>
      </c>
      <c r="D54" s="127">
        <f>D55+D56+D57+D58</f>
        <v>256023.98</v>
      </c>
      <c r="E54" s="7"/>
    </row>
    <row r="55" spans="1:5">
      <c r="A55" s="18"/>
      <c r="B55" s="80" t="s">
        <v>58</v>
      </c>
      <c r="C55" s="81"/>
      <c r="D55" s="126">
        <v>45931.94</v>
      </c>
      <c r="E55" s="7"/>
    </row>
    <row r="56" spans="1:5">
      <c r="A56" s="18"/>
      <c r="B56" s="80" t="s">
        <v>59</v>
      </c>
      <c r="C56" s="81"/>
      <c r="D56" s="126">
        <v>86122.38</v>
      </c>
      <c r="E56" s="7"/>
    </row>
    <row r="57" spans="1:5">
      <c r="A57" s="18"/>
      <c r="B57" s="80" t="s">
        <v>60</v>
      </c>
      <c r="C57" s="81"/>
      <c r="D57" s="126">
        <v>8612.24</v>
      </c>
      <c r="E57" s="7"/>
    </row>
    <row r="58" spans="1:5">
      <c r="A58" s="18"/>
      <c r="B58" s="80" t="s">
        <v>62</v>
      </c>
      <c r="C58" s="81"/>
      <c r="D58" s="126">
        <v>115357.42</v>
      </c>
      <c r="E58" s="7"/>
    </row>
    <row r="59" spans="1:5">
      <c r="A59" s="34" t="s">
        <v>63</v>
      </c>
      <c r="B59" s="54" t="s">
        <v>66</v>
      </c>
      <c r="C59" s="55" t="s">
        <v>9</v>
      </c>
      <c r="D59" s="127">
        <v>7950.87</v>
      </c>
      <c r="E59" s="7"/>
    </row>
    <row r="60" ht="33.75" spans="1:5">
      <c r="A60" s="32"/>
      <c r="B60" s="56" t="s">
        <v>67</v>
      </c>
      <c r="C60" s="57"/>
      <c r="D60" s="126"/>
      <c r="E60" s="7"/>
    </row>
    <row r="61" ht="48" spans="1:5">
      <c r="A61" s="32" t="s">
        <v>65</v>
      </c>
      <c r="B61" s="58" t="s">
        <v>69</v>
      </c>
      <c r="C61" s="57" t="s">
        <v>9</v>
      </c>
      <c r="D61" s="127">
        <v>63707.53</v>
      </c>
      <c r="E61" s="7"/>
    </row>
    <row r="62" ht="60" spans="1:5">
      <c r="A62" s="32" t="s">
        <v>68</v>
      </c>
      <c r="B62" s="59" t="s">
        <v>71</v>
      </c>
      <c r="C62" s="57" t="s">
        <v>9</v>
      </c>
      <c r="D62" s="127">
        <v>253966.58</v>
      </c>
      <c r="E62" s="7"/>
    </row>
    <row r="63" ht="15" spans="1:5">
      <c r="A63" s="32" t="s">
        <v>70</v>
      </c>
      <c r="B63" s="60" t="s">
        <v>73</v>
      </c>
      <c r="C63" s="57" t="s">
        <v>9</v>
      </c>
      <c r="D63" s="127">
        <v>60366.19</v>
      </c>
      <c r="E63" s="7"/>
    </row>
    <row r="64" spans="1:5">
      <c r="A64" s="32" t="s">
        <v>70</v>
      </c>
      <c r="B64" s="61" t="s">
        <v>74</v>
      </c>
      <c r="C64" s="57" t="s">
        <v>9</v>
      </c>
      <c r="D64" s="127">
        <f>D63+D62+D61+D59+D54+D49+D38+D34+D31+D28+D24</f>
        <v>1047746.03</v>
      </c>
      <c r="E64" s="7"/>
    </row>
    <row r="65" ht="15.75" spans="1:5">
      <c r="A65" s="62"/>
      <c r="B65" s="63"/>
      <c r="C65" s="64"/>
      <c r="D65" s="65"/>
      <c r="E65" s="66"/>
    </row>
    <row r="66" ht="15.75" spans="1:5">
      <c r="A66" s="62"/>
      <c r="B66" s="63" t="s">
        <v>83</v>
      </c>
      <c r="C66" s="64"/>
      <c r="D66" s="65">
        <f>D6+D7+D16-D64</f>
        <v>-202969.38</v>
      </c>
      <c r="E66" s="66"/>
    </row>
    <row r="67" ht="15.75" spans="1:5">
      <c r="A67" s="62"/>
      <c r="B67" s="63"/>
      <c r="C67" s="64"/>
      <c r="D67" s="66"/>
      <c r="E67" s="65"/>
    </row>
    <row r="68" ht="15.75" spans="1:5">
      <c r="A68" s="62"/>
      <c r="B68" s="63"/>
      <c r="C68" s="64"/>
      <c r="D68" s="66"/>
      <c r="E68" s="65"/>
    </row>
    <row r="69" ht="15.75" spans="1:4">
      <c r="A69" s="62"/>
      <c r="B69" s="63"/>
      <c r="C69" s="64"/>
      <c r="D69" s="67"/>
    </row>
    <row r="70" spans="1:4">
      <c r="A70" s="62"/>
      <c r="B70" s="68" t="s">
        <v>76</v>
      </c>
      <c r="C70" s="68"/>
      <c r="D70" s="68" t="s">
        <v>77</v>
      </c>
    </row>
    <row r="71" spans="2:4">
      <c r="B71" s="68" t="s">
        <v>78</v>
      </c>
      <c r="C71" s="68"/>
      <c r="D71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workbookViewId="0">
      <selection activeCell="A2" sqref="A2:F2"/>
    </sheetView>
  </sheetViews>
  <sheetFormatPr defaultColWidth="9" defaultRowHeight="14.25" outlineLevelCol="5"/>
  <cols>
    <col min="1" max="1" width="4.71428571428571" style="1" customWidth="1"/>
    <col min="2" max="2" width="37.4285714285714" style="1" customWidth="1"/>
    <col min="3" max="3" width="8.28571428571429" style="1" customWidth="1"/>
    <col min="4" max="4" width="13.2857142857143" style="1" customWidth="1"/>
    <col min="5" max="5" width="11.2857142857143" style="1" customWidth="1"/>
    <col min="6" max="6" width="11.1428571428571" style="1" customWidth="1"/>
    <col min="7" max="7" width="10.7142857142857" style="1" customWidth="1"/>
    <col min="8" max="8" width="13.1428571428571" style="1" customWidth="1"/>
    <col min="9" max="9" width="12.8571428571429" style="1" customWidth="1"/>
    <col min="10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206</v>
      </c>
      <c r="C3" s="4"/>
      <c r="D3" s="4"/>
      <c r="E3" s="4"/>
    </row>
    <row r="4" spans="2:4">
      <c r="B4" s="6"/>
      <c r="C4" s="6"/>
      <c r="D4" s="6"/>
    </row>
    <row r="5" spans="2:5">
      <c r="B5" s="6" t="s">
        <v>81</v>
      </c>
      <c r="C5" s="6"/>
      <c r="D5" s="6">
        <v>83143.37</v>
      </c>
      <c r="E5" s="1" t="s">
        <v>9</v>
      </c>
    </row>
    <row r="6" ht="15" spans="1:5">
      <c r="A6" s="7"/>
      <c r="B6" s="8" t="s">
        <v>141</v>
      </c>
      <c r="C6" s="9" t="s">
        <v>9</v>
      </c>
      <c r="D6" s="28">
        <v>642209.71</v>
      </c>
      <c r="E6" s="7"/>
    </row>
    <row r="7" ht="15" spans="1:5">
      <c r="A7" s="7"/>
      <c r="B7" s="8"/>
      <c r="C7" s="9"/>
      <c r="D7" s="28"/>
      <c r="E7" s="7"/>
    </row>
    <row r="8" spans="1:5">
      <c r="A8" s="7"/>
      <c r="B8" s="11" t="s">
        <v>5</v>
      </c>
      <c r="C8" s="9" t="s">
        <v>6</v>
      </c>
      <c r="D8" s="7">
        <v>4181.22</v>
      </c>
      <c r="E8" s="7"/>
    </row>
    <row r="9" spans="1:5">
      <c r="A9" s="7"/>
      <c r="B9" s="11" t="s">
        <v>7</v>
      </c>
      <c r="C9" s="9" t="s">
        <v>6</v>
      </c>
      <c r="D9" s="7">
        <v>2415.5</v>
      </c>
      <c r="E9" s="7"/>
    </row>
    <row r="10" ht="15" spans="1:5">
      <c r="A10" s="7"/>
      <c r="B10" s="13" t="s">
        <v>8</v>
      </c>
      <c r="C10" s="8" t="s">
        <v>9</v>
      </c>
      <c r="D10" s="28">
        <v>279811.68</v>
      </c>
      <c r="E10" s="7"/>
    </row>
    <row r="11" spans="1:5">
      <c r="A11" s="7"/>
      <c r="B11" s="8"/>
      <c r="C11" s="8"/>
      <c r="D11" s="7"/>
      <c r="E11" s="7"/>
    </row>
    <row r="12" spans="1:5">
      <c r="A12" s="7"/>
      <c r="B12" s="13" t="s">
        <v>10</v>
      </c>
      <c r="C12" s="8"/>
      <c r="D12" s="7"/>
      <c r="E12" s="7"/>
    </row>
    <row r="13" spans="1:5">
      <c r="A13" s="7">
        <v>1</v>
      </c>
      <c r="B13" s="9" t="s">
        <v>11</v>
      </c>
      <c r="C13" s="9" t="s">
        <v>9</v>
      </c>
      <c r="D13" s="7">
        <v>259532.17</v>
      </c>
      <c r="E13" s="7"/>
    </row>
    <row r="14" spans="1:5">
      <c r="A14" s="7">
        <v>2</v>
      </c>
      <c r="B14" s="9" t="s">
        <v>12</v>
      </c>
      <c r="C14" s="9" t="s">
        <v>9</v>
      </c>
      <c r="D14" s="7">
        <v>216880</v>
      </c>
      <c r="E14" s="7"/>
    </row>
    <row r="15" spans="1:5">
      <c r="A15" s="7"/>
      <c r="B15" s="9"/>
      <c r="C15" s="8"/>
      <c r="D15" s="7"/>
      <c r="E15" s="7"/>
    </row>
    <row r="16" ht="15" spans="1:5">
      <c r="A16" s="7"/>
      <c r="B16" s="13" t="s">
        <v>13</v>
      </c>
      <c r="C16" s="8" t="s">
        <v>9</v>
      </c>
      <c r="D16" s="28">
        <f>D13+D14+D15</f>
        <v>476412.17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19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138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69">
        <f>D25+D26+D27</f>
        <v>195171.33</v>
      </c>
      <c r="E24" s="7"/>
    </row>
    <row r="25" ht="90" spans="1:5">
      <c r="A25" s="23"/>
      <c r="B25" s="29" t="s">
        <v>24</v>
      </c>
      <c r="C25" s="30"/>
      <c r="D25" s="70">
        <v>100585.54</v>
      </c>
      <c r="E25" s="7"/>
    </row>
    <row r="26" ht="112.5" spans="1:5">
      <c r="A26" s="31"/>
      <c r="B26" s="29" t="s">
        <v>25</v>
      </c>
      <c r="C26" s="30"/>
      <c r="D26" s="70">
        <v>89947.79</v>
      </c>
      <c r="E26" s="7"/>
    </row>
    <row r="27" ht="22.5" spans="1:5">
      <c r="A27" s="32"/>
      <c r="B27" s="41" t="s">
        <v>26</v>
      </c>
      <c r="C27" s="30"/>
      <c r="D27" s="70">
        <v>4638</v>
      </c>
      <c r="E27" s="7"/>
    </row>
    <row r="28" ht="25.5" spans="1:5">
      <c r="A28" s="23"/>
      <c r="B28" s="26" t="s">
        <v>27</v>
      </c>
      <c r="C28" s="27" t="s">
        <v>9</v>
      </c>
      <c r="D28" s="69">
        <f>D29+D30</f>
        <v>5452.58</v>
      </c>
      <c r="E28" s="7"/>
    </row>
    <row r="29" spans="1:5">
      <c r="A29" s="34"/>
      <c r="B29" s="72" t="s">
        <v>28</v>
      </c>
      <c r="C29" s="36"/>
      <c r="D29" s="70">
        <v>4583</v>
      </c>
      <c r="E29" s="7"/>
    </row>
    <row r="30" spans="1:5">
      <c r="A30" s="23"/>
      <c r="B30" s="72" t="s">
        <v>29</v>
      </c>
      <c r="C30" s="36"/>
      <c r="D30" s="70">
        <v>869.58</v>
      </c>
      <c r="E30" s="7"/>
    </row>
    <row r="31" ht="38.25" spans="1:5">
      <c r="A31" s="23" t="s">
        <v>30</v>
      </c>
      <c r="B31" s="26" t="s">
        <v>31</v>
      </c>
      <c r="C31" s="37" t="s">
        <v>9</v>
      </c>
      <c r="D31" s="69">
        <f>D32+D33</f>
        <v>44860</v>
      </c>
      <c r="E31" s="7"/>
    </row>
    <row r="32" ht="78.75" spans="1:5">
      <c r="A32" s="38"/>
      <c r="B32" s="29" t="s">
        <v>32</v>
      </c>
      <c r="C32" s="30"/>
      <c r="D32" s="70">
        <v>35860</v>
      </c>
      <c r="E32" s="7"/>
    </row>
    <row r="33" ht="22.5" spans="1:5">
      <c r="A33" s="38"/>
      <c r="B33" s="39" t="s">
        <v>33</v>
      </c>
      <c r="C33" s="40"/>
      <c r="D33" s="70">
        <v>9000</v>
      </c>
      <c r="E33" s="7"/>
    </row>
    <row r="34" ht="51" spans="1:5">
      <c r="A34" s="38" t="s">
        <v>34</v>
      </c>
      <c r="B34" s="26" t="s">
        <v>35</v>
      </c>
      <c r="C34" s="13" t="s">
        <v>9</v>
      </c>
      <c r="D34" s="69">
        <f>D35+D36+D37</f>
        <v>7535.46</v>
      </c>
      <c r="E34" s="7"/>
    </row>
    <row r="35" ht="33.75" spans="1:5">
      <c r="A35" s="34"/>
      <c r="B35" s="41" t="s">
        <v>36</v>
      </c>
      <c r="C35" s="40"/>
      <c r="D35" s="70">
        <v>3188.46</v>
      </c>
      <c r="E35" s="7"/>
    </row>
    <row r="36" ht="22.5" spans="1:5">
      <c r="A36" s="34"/>
      <c r="B36" s="39" t="s">
        <v>99</v>
      </c>
      <c r="C36" s="40"/>
      <c r="D36" s="70">
        <v>4347</v>
      </c>
      <c r="E36" s="7"/>
    </row>
    <row r="37" ht="22.5" spans="1:5">
      <c r="A37" s="34"/>
      <c r="B37" s="39" t="s">
        <v>38</v>
      </c>
      <c r="C37" s="40"/>
      <c r="D37" s="70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69">
        <f>D39+D40+D41+D43+D44+D45+D46</f>
        <v>27064.13</v>
      </c>
      <c r="E38" s="7"/>
    </row>
    <row r="39" spans="1:5">
      <c r="A39" s="43"/>
      <c r="B39" s="44" t="s">
        <v>41</v>
      </c>
      <c r="C39" s="45"/>
      <c r="D39" s="70">
        <v>2274.6</v>
      </c>
      <c r="E39" s="7"/>
    </row>
    <row r="40" ht="22.5" spans="1:5">
      <c r="A40" s="43"/>
      <c r="B40" s="44" t="s">
        <v>42</v>
      </c>
      <c r="C40" s="45"/>
      <c r="D40" s="70">
        <v>11025</v>
      </c>
      <c r="E40" s="7"/>
    </row>
    <row r="41" spans="1:5">
      <c r="A41" s="43"/>
      <c r="B41" s="46" t="s">
        <v>43</v>
      </c>
      <c r="C41" s="45"/>
      <c r="D41" s="70">
        <v>8659.04</v>
      </c>
      <c r="E41" s="7"/>
    </row>
    <row r="42" ht="45" spans="1:5">
      <c r="A42" s="32"/>
      <c r="B42" s="47" t="s">
        <v>44</v>
      </c>
      <c r="C42" s="45"/>
      <c r="D42" s="70"/>
      <c r="E42" s="7"/>
    </row>
    <row r="43" spans="1:5">
      <c r="A43" s="43"/>
      <c r="B43" s="48" t="s">
        <v>100</v>
      </c>
      <c r="C43" s="45"/>
      <c r="D43" s="70">
        <v>0</v>
      </c>
      <c r="E43" s="7"/>
    </row>
    <row r="44" spans="1:5">
      <c r="A44" s="43"/>
      <c r="B44" s="48" t="s">
        <v>101</v>
      </c>
      <c r="C44" s="45"/>
      <c r="D44" s="70">
        <v>601.65</v>
      </c>
      <c r="E44" s="7"/>
    </row>
    <row r="45" spans="1:5">
      <c r="A45" s="30"/>
      <c r="B45" s="48" t="s">
        <v>102</v>
      </c>
      <c r="C45" s="45"/>
      <c r="D45" s="70">
        <v>4503.84</v>
      </c>
      <c r="E45" s="7"/>
    </row>
    <row r="46" ht="22.5" spans="1:5">
      <c r="A46" s="43"/>
      <c r="B46" s="48" t="s">
        <v>48</v>
      </c>
      <c r="C46" s="45"/>
      <c r="D46" s="70">
        <v>0</v>
      </c>
      <c r="E46" s="7"/>
    </row>
    <row r="47" ht="51" spans="1:5">
      <c r="A47" s="13" t="s">
        <v>49</v>
      </c>
      <c r="B47" s="49" t="s">
        <v>50</v>
      </c>
      <c r="C47" s="50"/>
      <c r="D47" s="70"/>
      <c r="E47" s="7"/>
    </row>
    <row r="48" spans="1:5">
      <c r="A48" s="50"/>
      <c r="B48" s="51" t="s">
        <v>51</v>
      </c>
      <c r="C48" s="50"/>
      <c r="D48" s="70"/>
      <c r="E48" s="7"/>
    </row>
    <row r="49" ht="25.5" spans="1:5">
      <c r="A49" s="32"/>
      <c r="B49" s="52" t="s">
        <v>52</v>
      </c>
      <c r="C49" s="21" t="s">
        <v>9</v>
      </c>
      <c r="D49" s="69">
        <f>D50+D51+D52+D53</f>
        <v>100879.59</v>
      </c>
      <c r="E49" s="7"/>
    </row>
    <row r="50" ht="22.5" spans="1:5">
      <c r="A50" s="34"/>
      <c r="B50" s="29" t="s">
        <v>53</v>
      </c>
      <c r="C50" s="40"/>
      <c r="D50" s="70">
        <v>93924.22</v>
      </c>
      <c r="E50" s="7"/>
    </row>
    <row r="51" spans="1:5">
      <c r="A51" s="32"/>
      <c r="B51" s="53" t="s">
        <v>207</v>
      </c>
      <c r="C51" s="40"/>
      <c r="D51" s="70">
        <v>6955.37</v>
      </c>
      <c r="E51" s="7"/>
    </row>
    <row r="52" spans="1:5">
      <c r="A52" s="32"/>
      <c r="B52" s="53" t="s">
        <v>54</v>
      </c>
      <c r="C52" s="40"/>
      <c r="D52" s="70">
        <v>0</v>
      </c>
      <c r="E52" s="7"/>
    </row>
    <row r="53" ht="22.5" spans="1:5">
      <c r="A53" s="32"/>
      <c r="B53" s="53" t="s">
        <v>55</v>
      </c>
      <c r="C53" s="40"/>
      <c r="D53" s="70">
        <v>0</v>
      </c>
      <c r="E53" s="7"/>
    </row>
    <row r="54" spans="1:5">
      <c r="A54" s="34" t="s">
        <v>63</v>
      </c>
      <c r="B54" s="54" t="s">
        <v>119</v>
      </c>
      <c r="C54" s="55" t="s">
        <v>9</v>
      </c>
      <c r="D54" s="69">
        <v>433427.9</v>
      </c>
      <c r="E54" s="7"/>
    </row>
    <row r="55" ht="40" customHeight="1" spans="1:5">
      <c r="A55" s="32"/>
      <c r="B55" s="56" t="s">
        <v>67</v>
      </c>
      <c r="C55" s="57"/>
      <c r="D55" s="70"/>
      <c r="E55" s="7"/>
    </row>
    <row r="56" ht="53" customHeight="1" spans="1:5">
      <c r="A56" s="32" t="s">
        <v>65</v>
      </c>
      <c r="B56" s="58" t="s">
        <v>69</v>
      </c>
      <c r="C56" s="57" t="s">
        <v>9</v>
      </c>
      <c r="D56" s="69">
        <v>36812.22</v>
      </c>
      <c r="E56" s="7"/>
    </row>
    <row r="57" ht="66" customHeight="1" spans="1:5">
      <c r="A57" s="32" t="s">
        <v>68</v>
      </c>
      <c r="B57" s="59" t="s">
        <v>71</v>
      </c>
      <c r="C57" s="57" t="s">
        <v>9</v>
      </c>
      <c r="D57" s="69">
        <v>103534.9</v>
      </c>
      <c r="E57" s="7"/>
    </row>
    <row r="58" spans="1:5">
      <c r="A58" s="32" t="s">
        <v>70</v>
      </c>
      <c r="B58" s="143" t="s">
        <v>73</v>
      </c>
      <c r="C58" s="57" t="s">
        <v>9</v>
      </c>
      <c r="D58" s="69">
        <v>28584.73</v>
      </c>
      <c r="E58" s="7"/>
    </row>
    <row r="59" ht="25" customHeight="1" spans="1:5">
      <c r="A59" s="32" t="s">
        <v>72</v>
      </c>
      <c r="B59" s="61" t="s">
        <v>74</v>
      </c>
      <c r="C59" s="57" t="s">
        <v>9</v>
      </c>
      <c r="D59" s="69">
        <f>D58+D57+D56+D54+D49+D38+D34+D31+D28+D24</f>
        <v>983322.84</v>
      </c>
      <c r="E59" s="7"/>
    </row>
    <row r="60" ht="15.75" spans="1:3">
      <c r="A60" s="62"/>
      <c r="B60" s="63"/>
      <c r="C60" s="64"/>
    </row>
    <row r="61" ht="15.75" spans="1:4">
      <c r="A61" s="62"/>
      <c r="B61" s="63" t="s">
        <v>83</v>
      </c>
      <c r="C61" s="64"/>
      <c r="D61" s="2">
        <f>D6+D16-D59</f>
        <v>135299.04</v>
      </c>
    </row>
    <row r="62" ht="15.75" spans="1:4">
      <c r="A62" s="62"/>
      <c r="B62" s="63"/>
      <c r="C62" s="64"/>
      <c r="D62" s="67"/>
    </row>
    <row r="63" ht="15.75" spans="1:4">
      <c r="A63" s="62"/>
      <c r="B63" s="63"/>
      <c r="C63" s="64"/>
      <c r="D63" s="67"/>
    </row>
    <row r="64" spans="1:4">
      <c r="A64" s="62"/>
      <c r="B64" s="68" t="s">
        <v>76</v>
      </c>
      <c r="C64" s="68"/>
      <c r="D64" s="68" t="s">
        <v>77</v>
      </c>
    </row>
    <row r="65" spans="2:4">
      <c r="B65" s="68" t="s">
        <v>78</v>
      </c>
      <c r="C65" s="68"/>
      <c r="D65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opLeftCell="A61" workbookViewId="0">
      <selection activeCell="G15" sqref="G15"/>
    </sheetView>
  </sheetViews>
  <sheetFormatPr defaultColWidth="9" defaultRowHeight="14.25" outlineLevelCol="6"/>
  <cols>
    <col min="1" max="1" width="5" style="1" customWidth="1"/>
    <col min="2" max="2" width="38.7142857142857" style="1" customWidth="1"/>
    <col min="3" max="3" width="8.42857142857143" style="1" customWidth="1"/>
    <col min="4" max="4" width="11.7142857142857" style="1" customWidth="1"/>
    <col min="5" max="5" width="12.5714285714286" style="1" customWidth="1"/>
    <col min="6" max="6" width="11.1428571428571" style="1" customWidth="1"/>
    <col min="7" max="7" width="13.2857142857143" style="1" customWidth="1"/>
    <col min="8" max="8" width="13.5714285714286" style="1" customWidth="1"/>
    <col min="9" max="9" width="15.4285714285714" style="1" customWidth="1"/>
    <col min="10" max="10" width="9.28571428571429" style="1" customWidth="1"/>
    <col min="11" max="16384" width="9" style="1"/>
  </cols>
  <sheetData>
    <row r="1" ht="15" spans="3:7">
      <c r="C1" s="2" t="s">
        <v>0</v>
      </c>
      <c r="D1" s="3"/>
      <c r="G1" s="2"/>
    </row>
    <row r="2" ht="15" customHeight="1" spans="1:7">
      <c r="A2" s="5"/>
      <c r="B2" s="4" t="s">
        <v>208</v>
      </c>
      <c r="C2" s="4"/>
      <c r="D2" s="4"/>
      <c r="E2" s="4"/>
      <c r="F2" s="5"/>
      <c r="G2" s="5"/>
    </row>
    <row r="3" ht="15" customHeight="1" spans="1:7">
      <c r="A3" s="5"/>
      <c r="B3" s="4" t="s">
        <v>209</v>
      </c>
      <c r="C3" s="4"/>
      <c r="D3" s="4"/>
      <c r="E3" s="4"/>
      <c r="G3" s="2"/>
    </row>
    <row r="4" ht="15" spans="2:7">
      <c r="B4" s="6"/>
      <c r="C4" s="6"/>
      <c r="D4" s="6"/>
      <c r="G4" s="2"/>
    </row>
    <row r="5" ht="15" spans="2:7">
      <c r="B5" s="6" t="s">
        <v>81</v>
      </c>
      <c r="C5" s="6"/>
      <c r="D5" s="6">
        <v>63841.01</v>
      </c>
      <c r="E5" s="1" t="s">
        <v>9</v>
      </c>
      <c r="G5" s="2"/>
    </row>
    <row r="6" ht="15" spans="1:6">
      <c r="A6" s="7"/>
      <c r="B6" s="8" t="s">
        <v>89</v>
      </c>
      <c r="C6" s="9" t="s">
        <v>9</v>
      </c>
      <c r="D6" s="28">
        <v>-208973.25</v>
      </c>
      <c r="E6" s="7"/>
      <c r="F6" s="2"/>
    </row>
    <row r="7" ht="15" spans="1:5">
      <c r="A7" s="7"/>
      <c r="B7" s="8" t="s">
        <v>90</v>
      </c>
      <c r="C7" s="9" t="s">
        <v>9</v>
      </c>
      <c r="D7" s="28">
        <v>186243.3</v>
      </c>
      <c r="E7" s="7"/>
    </row>
    <row r="8" spans="1:5">
      <c r="A8" s="7"/>
      <c r="B8" s="11" t="s">
        <v>5</v>
      </c>
      <c r="C8" s="9" t="s">
        <v>6</v>
      </c>
      <c r="D8" s="7">
        <v>3158.1</v>
      </c>
      <c r="E8" s="7"/>
    </row>
    <row r="9" spans="1:5">
      <c r="A9" s="7"/>
      <c r="B9" s="11" t="s">
        <v>7</v>
      </c>
      <c r="C9" s="9" t="s">
        <v>6</v>
      </c>
      <c r="D9" s="7">
        <v>2125.2</v>
      </c>
      <c r="E9" s="7"/>
    </row>
    <row r="10" ht="15" spans="1:5">
      <c r="A10" s="7"/>
      <c r="B10" s="13" t="s">
        <v>8</v>
      </c>
      <c r="C10" s="8" t="s">
        <v>9</v>
      </c>
      <c r="D10" s="28">
        <v>409615.68</v>
      </c>
      <c r="E10" s="7"/>
    </row>
    <row r="11" spans="1:5">
      <c r="A11" s="7"/>
      <c r="B11" s="8"/>
      <c r="C11" s="8"/>
      <c r="D11" s="7"/>
      <c r="E11" s="7"/>
    </row>
    <row r="12" spans="1:5">
      <c r="A12" s="7"/>
      <c r="B12" s="13" t="s">
        <v>10</v>
      </c>
      <c r="C12" s="8"/>
      <c r="D12" s="7"/>
      <c r="E12" s="7"/>
    </row>
    <row r="13" spans="1:5">
      <c r="A13" s="7">
        <v>1</v>
      </c>
      <c r="B13" s="9" t="s">
        <v>93</v>
      </c>
      <c r="C13" s="9" t="s">
        <v>9</v>
      </c>
      <c r="D13" s="7">
        <v>406724.49</v>
      </c>
      <c r="E13" s="7"/>
    </row>
    <row r="14" spans="1:5">
      <c r="A14" s="7">
        <v>2</v>
      </c>
      <c r="B14" s="9" t="s">
        <v>94</v>
      </c>
      <c r="C14" s="9" t="s">
        <v>9</v>
      </c>
      <c r="D14" s="7">
        <v>19719.16</v>
      </c>
      <c r="E14" s="7"/>
    </row>
    <row r="15" spans="1:5">
      <c r="A15" s="7">
        <v>3</v>
      </c>
      <c r="B15" s="9" t="s">
        <v>12</v>
      </c>
      <c r="C15" s="9" t="s">
        <v>9</v>
      </c>
      <c r="D15" s="7">
        <v>4800</v>
      </c>
      <c r="E15" s="7"/>
    </row>
    <row r="16" ht="15" spans="1:5">
      <c r="A16" s="7"/>
      <c r="B16" s="13" t="s">
        <v>13</v>
      </c>
      <c r="C16" s="8" t="s">
        <v>9</v>
      </c>
      <c r="D16" s="28">
        <f>D13+D14+D15</f>
        <v>431243.65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2:3">
      <c r="B20" s="6"/>
      <c r="C20" s="6"/>
    </row>
    <row r="21" spans="1:5">
      <c r="A21" s="51"/>
      <c r="B21" s="51"/>
      <c r="C21" s="51"/>
      <c r="D21" s="75"/>
      <c r="E21" s="75"/>
    </row>
    <row r="22" spans="1:5">
      <c r="A22" s="16" t="s">
        <v>15</v>
      </c>
      <c r="B22" s="17"/>
      <c r="C22" s="18" t="s">
        <v>95</v>
      </c>
      <c r="D22" s="75" t="s">
        <v>16</v>
      </c>
      <c r="E22" s="20" t="s">
        <v>96</v>
      </c>
    </row>
    <row r="23" spans="1:5">
      <c r="A23" s="16" t="s">
        <v>18</v>
      </c>
      <c r="B23" s="21" t="s">
        <v>19</v>
      </c>
      <c r="C23" s="21" t="s">
        <v>97</v>
      </c>
      <c r="D23" s="20" t="s">
        <v>20</v>
      </c>
      <c r="E23" s="22"/>
    </row>
    <row r="24" ht="25.5" spans="1:5">
      <c r="A24" s="23" t="s">
        <v>21</v>
      </c>
      <c r="B24" s="24" t="s">
        <v>98</v>
      </c>
      <c r="C24" s="25"/>
      <c r="D24" s="7"/>
      <c r="E24" s="7"/>
    </row>
    <row r="25" ht="51" spans="1:5">
      <c r="A25" s="23"/>
      <c r="B25" s="26" t="s">
        <v>23</v>
      </c>
      <c r="C25" s="27" t="s">
        <v>9</v>
      </c>
      <c r="D25" s="69">
        <f>D26+D27+D28</f>
        <v>61920.29</v>
      </c>
      <c r="E25" s="7"/>
    </row>
    <row r="26" ht="81.75" customHeight="1" spans="1:5">
      <c r="A26" s="23"/>
      <c r="B26" s="29" t="s">
        <v>24</v>
      </c>
      <c r="C26" s="30"/>
      <c r="D26" s="70">
        <v>32873.91</v>
      </c>
      <c r="E26" s="7"/>
    </row>
    <row r="27" ht="112.5" spans="1:5">
      <c r="A27" s="31"/>
      <c r="B27" s="29" t="s">
        <v>25</v>
      </c>
      <c r="C27" s="30"/>
      <c r="D27" s="70">
        <v>24966</v>
      </c>
      <c r="E27" s="7"/>
    </row>
    <row r="28" ht="22.5" spans="1:5">
      <c r="A28" s="32"/>
      <c r="B28" s="41" t="s">
        <v>26</v>
      </c>
      <c r="C28" s="30"/>
      <c r="D28" s="70">
        <v>4080.38</v>
      </c>
      <c r="E28" s="7"/>
    </row>
    <row r="29" ht="29.25" customHeight="1" spans="1:5">
      <c r="A29" s="23"/>
      <c r="B29" s="26" t="s">
        <v>27</v>
      </c>
      <c r="C29" s="27" t="s">
        <v>9</v>
      </c>
      <c r="D29" s="69">
        <f>D30+D31</f>
        <v>2610</v>
      </c>
      <c r="E29" s="7"/>
    </row>
    <row r="30" customHeight="1" spans="1:5">
      <c r="A30" s="34"/>
      <c r="B30" s="72" t="s">
        <v>28</v>
      </c>
      <c r="C30" s="36"/>
      <c r="D30" s="70">
        <v>2100</v>
      </c>
      <c r="E30" s="7"/>
    </row>
    <row r="31" spans="1:5">
      <c r="A31" s="23"/>
      <c r="B31" s="72" t="s">
        <v>29</v>
      </c>
      <c r="C31" s="36"/>
      <c r="D31" s="70">
        <v>510</v>
      </c>
      <c r="E31" s="7"/>
    </row>
    <row r="32" ht="39.75" customHeight="1" spans="1:5">
      <c r="A32" s="23" t="s">
        <v>30</v>
      </c>
      <c r="B32" s="26" t="s">
        <v>31</v>
      </c>
      <c r="C32" s="27" t="s">
        <v>9</v>
      </c>
      <c r="D32" s="69">
        <f>D33+D34</f>
        <v>25216</v>
      </c>
      <c r="E32" s="7"/>
    </row>
    <row r="33" ht="78.75" spans="1:5">
      <c r="A33" s="38"/>
      <c r="B33" s="29" t="s">
        <v>32</v>
      </c>
      <c r="C33" s="30"/>
      <c r="D33" s="70">
        <v>17216</v>
      </c>
      <c r="E33" s="7"/>
    </row>
    <row r="34" ht="22.5" spans="1:5">
      <c r="A34" s="38"/>
      <c r="B34" s="39" t="s">
        <v>33</v>
      </c>
      <c r="C34" s="40"/>
      <c r="D34" s="70">
        <v>8000</v>
      </c>
      <c r="E34" s="7"/>
    </row>
    <row r="35" ht="38.25" spans="1:5">
      <c r="A35" s="38" t="s">
        <v>34</v>
      </c>
      <c r="B35" s="26" t="s">
        <v>35</v>
      </c>
      <c r="C35" s="27" t="s">
        <v>9</v>
      </c>
      <c r="D35" s="69">
        <f>D36+D37+D38</f>
        <v>3925</v>
      </c>
      <c r="E35" s="7"/>
    </row>
    <row r="36" ht="33.75" spans="1:5">
      <c r="A36" s="34"/>
      <c r="B36" s="41" t="s">
        <v>36</v>
      </c>
      <c r="C36" s="40"/>
      <c r="D36" s="70">
        <v>2805</v>
      </c>
      <c r="E36" s="7"/>
    </row>
    <row r="37" ht="22.5" spans="1:5">
      <c r="A37" s="34"/>
      <c r="B37" s="39" t="s">
        <v>99</v>
      </c>
      <c r="C37" s="40"/>
      <c r="D37" s="70">
        <v>1120</v>
      </c>
      <c r="E37" s="7"/>
    </row>
    <row r="38" ht="22.5" spans="1:5">
      <c r="A38" s="34"/>
      <c r="B38" s="39" t="s">
        <v>38</v>
      </c>
      <c r="C38" s="40"/>
      <c r="D38" s="70">
        <v>0</v>
      </c>
      <c r="E38" s="7"/>
    </row>
    <row r="39" ht="15.75" spans="1:5">
      <c r="A39" s="32" t="s">
        <v>39</v>
      </c>
      <c r="B39" s="42" t="s">
        <v>40</v>
      </c>
      <c r="C39" s="27" t="s">
        <v>9</v>
      </c>
      <c r="D39" s="69">
        <f>D40+D41+D42+D44+D45+D46+D47</f>
        <v>16098.34</v>
      </c>
      <c r="E39" s="7"/>
    </row>
    <row r="40" spans="1:5">
      <c r="A40" s="43"/>
      <c r="B40" s="44" t="s">
        <v>41</v>
      </c>
      <c r="C40" s="45"/>
      <c r="D40" s="70">
        <v>1319.64</v>
      </c>
      <c r="E40" s="7"/>
    </row>
    <row r="41" ht="22.5" spans="1:5">
      <c r="A41" s="43"/>
      <c r="B41" s="44" t="s">
        <v>42</v>
      </c>
      <c r="C41" s="45"/>
      <c r="D41" s="70">
        <v>5505</v>
      </c>
      <c r="E41" s="7"/>
    </row>
    <row r="42" spans="1:5">
      <c r="A42" s="43"/>
      <c r="B42" s="46" t="s">
        <v>43</v>
      </c>
      <c r="C42" s="45"/>
      <c r="D42" s="70">
        <v>6738.56</v>
      </c>
      <c r="E42" s="7"/>
    </row>
    <row r="43" ht="33.75" spans="1:5">
      <c r="A43" s="32"/>
      <c r="B43" s="47" t="s">
        <v>44</v>
      </c>
      <c r="C43" s="45"/>
      <c r="D43" s="70"/>
      <c r="E43" s="7"/>
    </row>
    <row r="44" ht="22.5" spans="1:5">
      <c r="A44" s="43"/>
      <c r="B44" s="48" t="s">
        <v>210</v>
      </c>
      <c r="C44" s="45"/>
      <c r="D44" s="70">
        <v>0</v>
      </c>
      <c r="E44" s="7"/>
    </row>
    <row r="45" spans="1:5">
      <c r="A45" s="43"/>
      <c r="B45" s="48" t="s">
        <v>101</v>
      </c>
      <c r="C45" s="45"/>
      <c r="D45" s="70">
        <v>945.45</v>
      </c>
      <c r="E45" s="7"/>
    </row>
    <row r="46" spans="1:5">
      <c r="A46" s="30"/>
      <c r="B46" s="48" t="s">
        <v>102</v>
      </c>
      <c r="C46" s="45"/>
      <c r="D46" s="70">
        <v>1589.69</v>
      </c>
      <c r="E46" s="7"/>
    </row>
    <row r="47" ht="22.5" spans="1:5">
      <c r="A47" s="43"/>
      <c r="B47" s="48" t="s">
        <v>48</v>
      </c>
      <c r="C47" s="45"/>
      <c r="D47" s="70">
        <v>0</v>
      </c>
      <c r="E47" s="7"/>
    </row>
    <row r="48" ht="38.25" spans="1:5">
      <c r="A48" s="13" t="s">
        <v>49</v>
      </c>
      <c r="B48" s="49" t="s">
        <v>50</v>
      </c>
      <c r="C48" s="50"/>
      <c r="D48" s="70"/>
      <c r="E48" s="7"/>
    </row>
    <row r="49" spans="1:5">
      <c r="A49" s="50"/>
      <c r="B49" s="51" t="s">
        <v>51</v>
      </c>
      <c r="C49" s="50"/>
      <c r="D49" s="70"/>
      <c r="E49" s="7"/>
    </row>
    <row r="50" ht="25.5" spans="1:5">
      <c r="A50" s="32"/>
      <c r="B50" s="52" t="s">
        <v>52</v>
      </c>
      <c r="C50" s="27" t="s">
        <v>9</v>
      </c>
      <c r="D50" s="69">
        <f>D51+D52+D53</f>
        <v>64703.94</v>
      </c>
      <c r="E50" s="7"/>
    </row>
    <row r="51" ht="22.5" spans="1:5">
      <c r="A51" s="34"/>
      <c r="B51" s="29" t="s">
        <v>53</v>
      </c>
      <c r="C51" s="40"/>
      <c r="D51" s="70">
        <v>64703.94</v>
      </c>
      <c r="E51" s="7"/>
    </row>
    <row r="52" spans="1:5">
      <c r="A52" s="32"/>
      <c r="B52" s="53" t="s">
        <v>54</v>
      </c>
      <c r="C52" s="40"/>
      <c r="D52" s="70">
        <v>0</v>
      </c>
      <c r="E52" s="7"/>
    </row>
    <row r="53" spans="1:5">
      <c r="A53" s="32"/>
      <c r="B53" s="53" t="s">
        <v>211</v>
      </c>
      <c r="C53" s="40"/>
      <c r="D53" s="70">
        <v>0</v>
      </c>
      <c r="E53" s="7"/>
    </row>
    <row r="54" spans="1:5">
      <c r="A54" s="50"/>
      <c r="B54" s="78" t="s">
        <v>56</v>
      </c>
      <c r="C54" s="50"/>
      <c r="D54" s="70"/>
      <c r="E54" s="7"/>
    </row>
    <row r="55" spans="1:5">
      <c r="A55" s="18"/>
      <c r="B55" s="79" t="s">
        <v>57</v>
      </c>
      <c r="C55" s="27" t="s">
        <v>9</v>
      </c>
      <c r="D55" s="69">
        <f>D56+D57+D58</f>
        <v>68624.81</v>
      </c>
      <c r="E55" s="7"/>
    </row>
    <row r="56" spans="1:5">
      <c r="A56" s="18"/>
      <c r="B56" s="80" t="s">
        <v>58</v>
      </c>
      <c r="C56" s="81"/>
      <c r="D56" s="70">
        <v>24600</v>
      </c>
      <c r="E56" s="7"/>
    </row>
    <row r="57" spans="1:5">
      <c r="A57" s="18"/>
      <c r="B57" s="80" t="s">
        <v>59</v>
      </c>
      <c r="C57" s="76"/>
      <c r="D57" s="70">
        <v>40199.81</v>
      </c>
      <c r="E57" s="7"/>
    </row>
    <row r="58" spans="1:5">
      <c r="A58" s="18"/>
      <c r="B58" s="80" t="s">
        <v>60</v>
      </c>
      <c r="C58" s="76"/>
      <c r="D58" s="70">
        <v>3825</v>
      </c>
      <c r="E58" s="7"/>
    </row>
    <row r="59" spans="1:5">
      <c r="A59" s="18"/>
      <c r="B59" s="54" t="s">
        <v>66</v>
      </c>
      <c r="C59" s="27" t="s">
        <v>9</v>
      </c>
      <c r="D59" s="69">
        <v>32313.33</v>
      </c>
      <c r="E59" s="7"/>
    </row>
    <row r="60" ht="33.75" spans="1:5">
      <c r="A60" s="18"/>
      <c r="B60" s="56" t="s">
        <v>67</v>
      </c>
      <c r="C60" s="57"/>
      <c r="D60" s="70"/>
      <c r="E60" s="7"/>
    </row>
    <row r="61" ht="48" spans="1:5">
      <c r="A61" s="34" t="s">
        <v>63</v>
      </c>
      <c r="B61" s="58" t="s">
        <v>69</v>
      </c>
      <c r="C61" s="27" t="s">
        <v>9</v>
      </c>
      <c r="D61" s="69">
        <v>32388</v>
      </c>
      <c r="E61" s="7"/>
    </row>
    <row r="62" ht="60" spans="1:5">
      <c r="A62" s="32"/>
      <c r="B62" s="59" t="s">
        <v>71</v>
      </c>
      <c r="C62" s="27" t="s">
        <v>9</v>
      </c>
      <c r="D62" s="69">
        <v>76607.39</v>
      </c>
      <c r="E62" s="7"/>
    </row>
    <row r="63" ht="15" spans="1:5">
      <c r="A63" s="32" t="s">
        <v>65</v>
      </c>
      <c r="B63" s="60" t="s">
        <v>73</v>
      </c>
      <c r="C63" s="27" t="s">
        <v>9</v>
      </c>
      <c r="D63" s="69">
        <v>25874.062</v>
      </c>
      <c r="E63" s="7"/>
    </row>
    <row r="64" spans="1:5">
      <c r="A64" s="32" t="s">
        <v>68</v>
      </c>
      <c r="B64" s="61" t="s">
        <v>74</v>
      </c>
      <c r="C64" s="27" t="s">
        <v>9</v>
      </c>
      <c r="D64" s="69">
        <f>D63+D62+D61+D59+D55+D50+D39+D35+D32+D29+D25</f>
        <v>410281.162</v>
      </c>
      <c r="E64" s="7"/>
    </row>
    <row r="65" ht="15.75" spans="1:5">
      <c r="A65" s="62"/>
      <c r="B65" s="63"/>
      <c r="C65" s="64"/>
      <c r="D65" s="65"/>
      <c r="E65" s="65"/>
    </row>
    <row r="66" ht="15.75" spans="1:5">
      <c r="A66" s="62"/>
      <c r="B66" s="63" t="s">
        <v>109</v>
      </c>
      <c r="C66" s="64"/>
      <c r="D66" s="65">
        <f>D6+D13+D15-D64+D59</f>
        <v>-175416.592</v>
      </c>
      <c r="E66" s="65"/>
    </row>
    <row r="67" ht="15.75" spans="1:5">
      <c r="A67" s="62"/>
      <c r="B67" s="63" t="s">
        <v>110</v>
      </c>
      <c r="C67" s="64"/>
      <c r="D67" s="65">
        <f>D7+D14-D59</f>
        <v>173649.13</v>
      </c>
      <c r="E67" s="65"/>
    </row>
    <row r="68" ht="15" spans="1:4">
      <c r="A68" s="63"/>
      <c r="B68" s="63" t="s">
        <v>120</v>
      </c>
      <c r="C68" s="67"/>
      <c r="D68" s="142">
        <f>SUM(D66:D67)</f>
        <v>-1767.462</v>
      </c>
    </row>
    <row r="69" spans="1:3">
      <c r="A69" s="63"/>
      <c r="B69" s="63"/>
      <c r="C69" s="67"/>
    </row>
    <row r="70" spans="1:3">
      <c r="A70" s="63"/>
      <c r="B70" s="63"/>
      <c r="C70" s="67"/>
    </row>
    <row r="71" spans="1:4">
      <c r="A71" s="62"/>
      <c r="B71" s="68" t="s">
        <v>76</v>
      </c>
      <c r="C71" s="68"/>
      <c r="D71" s="68" t="s">
        <v>77</v>
      </c>
    </row>
    <row r="72" spans="1:4">
      <c r="A72" s="62"/>
      <c r="B72" s="68" t="s">
        <v>78</v>
      </c>
      <c r="C72" s="68"/>
      <c r="D72" s="68" t="s">
        <v>79</v>
      </c>
    </row>
    <row r="73" spans="1:1">
      <c r="A73" s="62"/>
    </row>
  </sheetData>
  <mergeCells count="2">
    <mergeCell ref="B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opLeftCell="A53" workbookViewId="0">
      <selection activeCell="B33" sqref="B33"/>
    </sheetView>
  </sheetViews>
  <sheetFormatPr defaultColWidth="9" defaultRowHeight="14.25" outlineLevelCol="6"/>
  <cols>
    <col min="1" max="1" width="4.71428571428571" style="1" customWidth="1"/>
    <col min="2" max="2" width="35.8571428571429" style="1" customWidth="1"/>
    <col min="3" max="3" width="8.28571428571429" style="1" customWidth="1"/>
    <col min="4" max="4" width="13.4285714285714" style="1" customWidth="1"/>
    <col min="5" max="6" width="11.2857142857143" style="1" customWidth="1"/>
    <col min="7" max="7" width="14.1428571428571" style="1" customWidth="1"/>
    <col min="8" max="8" width="12" style="1" customWidth="1"/>
    <col min="9" max="9" width="16.7142857142857" style="1" customWidth="1"/>
    <col min="10" max="11" width="9.28571428571429" style="1" customWidth="1"/>
    <col min="12" max="16384" width="9" style="1"/>
  </cols>
  <sheetData>
    <row r="1" ht="15" spans="3:7">
      <c r="C1" s="2" t="s">
        <v>0</v>
      </c>
      <c r="D1" s="3"/>
      <c r="G1" s="2"/>
    </row>
    <row r="2" ht="15" customHeight="1" spans="1:7">
      <c r="A2" s="4" t="s">
        <v>129</v>
      </c>
      <c r="B2" s="4"/>
      <c r="C2" s="4"/>
      <c r="D2" s="4"/>
      <c r="E2" s="4"/>
      <c r="F2" s="4"/>
      <c r="G2" s="2"/>
    </row>
    <row r="3" ht="15" customHeight="1" spans="1:7">
      <c r="A3" s="5"/>
      <c r="B3" s="4" t="s">
        <v>212</v>
      </c>
      <c r="C3" s="4"/>
      <c r="D3" s="4"/>
      <c r="E3" s="4"/>
      <c r="G3" s="2"/>
    </row>
    <row r="4" ht="15" spans="1:7">
      <c r="A4" s="5"/>
      <c r="B4" s="4"/>
      <c r="C4" s="4"/>
      <c r="D4" s="4"/>
      <c r="E4" s="4"/>
      <c r="G4" s="2"/>
    </row>
    <row r="5" spans="2:4">
      <c r="B5" s="6" t="s">
        <v>81</v>
      </c>
      <c r="C5" s="6"/>
      <c r="D5" s="6" t="s">
        <v>213</v>
      </c>
    </row>
    <row r="6" ht="15" spans="1:6">
      <c r="A6" s="7"/>
      <c r="B6" s="8" t="s">
        <v>89</v>
      </c>
      <c r="C6" s="9" t="s">
        <v>9</v>
      </c>
      <c r="D6" s="69">
        <v>222002.05</v>
      </c>
      <c r="E6" s="7"/>
      <c r="F6" s="2"/>
    </row>
    <row r="7" ht="15" spans="1:6">
      <c r="A7" s="7"/>
      <c r="B7" s="8" t="s">
        <v>90</v>
      </c>
      <c r="C7" s="9" t="s">
        <v>9</v>
      </c>
      <c r="D7" s="69">
        <v>-140583.8</v>
      </c>
      <c r="E7" s="7"/>
      <c r="F7" s="2"/>
    </row>
    <row r="8" ht="15" spans="1:6">
      <c r="A8" s="7"/>
      <c r="B8" s="11" t="s">
        <v>5</v>
      </c>
      <c r="C8" s="9" t="s">
        <v>6</v>
      </c>
      <c r="D8" s="70">
        <v>6512.72</v>
      </c>
      <c r="E8" s="7"/>
      <c r="F8" s="2"/>
    </row>
    <row r="9" ht="15" spans="1:6">
      <c r="A9" s="7"/>
      <c r="B9" s="11" t="s">
        <v>7</v>
      </c>
      <c r="C9" s="9" t="s">
        <v>6</v>
      </c>
      <c r="D9" s="70">
        <v>4420.42</v>
      </c>
      <c r="E9" s="7"/>
      <c r="F9" s="2"/>
    </row>
    <row r="10" ht="15" spans="1:6">
      <c r="A10" s="7"/>
      <c r="B10" s="13" t="s">
        <v>8</v>
      </c>
      <c r="C10" s="8" t="s">
        <v>9</v>
      </c>
      <c r="D10" s="69">
        <v>737607.48</v>
      </c>
      <c r="E10" s="7"/>
      <c r="F10" s="2"/>
    </row>
    <row r="11" ht="15" spans="1:6">
      <c r="A11" s="7"/>
      <c r="B11" s="8"/>
      <c r="C11" s="8"/>
      <c r="D11" s="7"/>
      <c r="E11" s="7"/>
      <c r="F11" s="2"/>
    </row>
    <row r="12" ht="15" spans="1:6">
      <c r="A12" s="7"/>
      <c r="B12" s="13" t="s">
        <v>10</v>
      </c>
      <c r="C12" s="8"/>
      <c r="D12" s="7"/>
      <c r="E12" s="7"/>
      <c r="F12" s="2"/>
    </row>
    <row r="13" ht="15" spans="1:6">
      <c r="A13" s="7">
        <v>1</v>
      </c>
      <c r="B13" s="9" t="s">
        <v>93</v>
      </c>
      <c r="C13" s="9" t="s">
        <v>9</v>
      </c>
      <c r="D13" s="70">
        <v>577387.02</v>
      </c>
      <c r="E13" s="7"/>
      <c r="F13" s="2"/>
    </row>
    <row r="14" ht="15" spans="1:6">
      <c r="A14" s="7">
        <v>2</v>
      </c>
      <c r="B14" s="9" t="s">
        <v>94</v>
      </c>
      <c r="C14" s="9" t="s">
        <v>9</v>
      </c>
      <c r="D14" s="70">
        <v>98436.61</v>
      </c>
      <c r="E14" s="7"/>
      <c r="F14" s="2"/>
    </row>
    <row r="15" ht="15" spans="1:6">
      <c r="A15" s="7">
        <v>3</v>
      </c>
      <c r="B15" s="9" t="s">
        <v>12</v>
      </c>
      <c r="C15" s="9" t="s">
        <v>9</v>
      </c>
      <c r="D15" s="70">
        <v>4800</v>
      </c>
      <c r="E15" s="7"/>
      <c r="F15" s="2"/>
    </row>
    <row r="16" ht="15" spans="1:6">
      <c r="A16" s="7"/>
      <c r="B16" s="13" t="s">
        <v>13</v>
      </c>
      <c r="C16" s="8" t="s">
        <v>9</v>
      </c>
      <c r="D16" s="69">
        <f>D13+D14+D15</f>
        <v>680623.63</v>
      </c>
      <c r="E16" s="7"/>
      <c r="F16" s="2"/>
    </row>
    <row r="17" spans="1:5">
      <c r="A17" s="7"/>
      <c r="B17" s="8"/>
      <c r="C17" s="8"/>
      <c r="D17" s="7"/>
      <c r="E17" s="7"/>
    </row>
    <row r="18" ht="15" customHeight="1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spans="1:5">
      <c r="A21" s="16" t="s">
        <v>15</v>
      </c>
      <c r="B21" s="17"/>
      <c r="C21" s="18" t="s">
        <v>95</v>
      </c>
      <c r="D21" s="20" t="s">
        <v>16</v>
      </c>
      <c r="E21" s="20"/>
    </row>
    <row r="22" spans="1:5">
      <c r="A22" s="16" t="s">
        <v>18</v>
      </c>
      <c r="B22" s="21" t="s">
        <v>19</v>
      </c>
      <c r="C22" s="21" t="s">
        <v>97</v>
      </c>
      <c r="D22" s="20" t="s">
        <v>20</v>
      </c>
      <c r="E22" s="22"/>
    </row>
    <row r="23" ht="39" customHeight="1" spans="1:5">
      <c r="A23" s="23" t="s">
        <v>21</v>
      </c>
      <c r="B23" s="24" t="s">
        <v>98</v>
      </c>
      <c r="C23" s="25"/>
      <c r="D23" s="7"/>
      <c r="E23" s="7"/>
    </row>
    <row r="24" ht="54.75" customHeight="1" spans="1:5">
      <c r="A24" s="23"/>
      <c r="B24" s="26" t="s">
        <v>23</v>
      </c>
      <c r="C24" s="27" t="s">
        <v>9</v>
      </c>
      <c r="D24" s="69">
        <f>D25+D26+D27</f>
        <v>115081.05</v>
      </c>
      <c r="E24" s="7"/>
    </row>
    <row r="25" ht="94.5" customHeight="1" spans="1:5">
      <c r="A25" s="23"/>
      <c r="B25" s="29" t="s">
        <v>24</v>
      </c>
      <c r="C25" s="30"/>
      <c r="D25" s="70">
        <v>56605.84</v>
      </c>
      <c r="E25" s="7"/>
    </row>
    <row r="26" ht="137" customHeight="1" spans="1:5">
      <c r="A26" s="31"/>
      <c r="B26" s="29" t="s">
        <v>25</v>
      </c>
      <c r="C26" s="30"/>
      <c r="D26" s="70">
        <v>49988</v>
      </c>
      <c r="E26" s="7"/>
    </row>
    <row r="27" ht="22.5" spans="1:5">
      <c r="A27" s="32"/>
      <c r="B27" s="41" t="s">
        <v>26</v>
      </c>
      <c r="C27" s="30"/>
      <c r="D27" s="70">
        <v>8487.21</v>
      </c>
      <c r="E27" s="7"/>
    </row>
    <row r="28" ht="25.5" spans="1:5">
      <c r="A28" s="23"/>
      <c r="B28" s="26" t="s">
        <v>27</v>
      </c>
      <c r="C28" s="27" t="s">
        <v>9</v>
      </c>
      <c r="D28" s="69">
        <f>D29+D30</f>
        <v>9882.8</v>
      </c>
      <c r="E28" s="7"/>
    </row>
    <row r="29" ht="16.5" customHeight="1" spans="1:5">
      <c r="A29" s="34"/>
      <c r="B29" s="72" t="s">
        <v>28</v>
      </c>
      <c r="C29" s="36"/>
      <c r="D29" s="70">
        <v>7761</v>
      </c>
      <c r="E29" s="7"/>
    </row>
    <row r="30" ht="18.75" customHeight="1" spans="1:5">
      <c r="A30" s="23"/>
      <c r="B30" s="72" t="s">
        <v>29</v>
      </c>
      <c r="C30" s="36"/>
      <c r="D30" s="70">
        <v>2121.8</v>
      </c>
      <c r="E30" s="7"/>
    </row>
    <row r="31" ht="52.5" customHeight="1" spans="1:5">
      <c r="A31" s="23" t="s">
        <v>30</v>
      </c>
      <c r="B31" s="26" t="s">
        <v>31</v>
      </c>
      <c r="C31" s="27" t="s">
        <v>9</v>
      </c>
      <c r="D31" s="69">
        <f>D32+D33</f>
        <v>47120</v>
      </c>
      <c r="E31" s="7"/>
    </row>
    <row r="32" ht="92" customHeight="1" spans="1:5">
      <c r="A32" s="38"/>
      <c r="B32" s="29" t="s">
        <v>32</v>
      </c>
      <c r="C32" s="30"/>
      <c r="D32" s="70">
        <v>38120</v>
      </c>
      <c r="E32" s="7"/>
    </row>
    <row r="33" ht="23" customHeight="1" spans="1:5">
      <c r="A33" s="38"/>
      <c r="B33" s="39" t="s">
        <v>33</v>
      </c>
      <c r="C33" s="40"/>
      <c r="D33" s="70">
        <v>9000</v>
      </c>
      <c r="E33" s="7"/>
    </row>
    <row r="34" ht="51" spans="1:5">
      <c r="A34" s="38" t="s">
        <v>34</v>
      </c>
      <c r="B34" s="26" t="s">
        <v>35</v>
      </c>
      <c r="C34" s="13">
        <f>C35+C36+C37</f>
        <v>0</v>
      </c>
      <c r="D34" s="69">
        <f>D35+D36+D37</f>
        <v>4515</v>
      </c>
      <c r="E34" s="7"/>
    </row>
    <row r="35" ht="44.25" customHeight="1" spans="1:5">
      <c r="A35" s="34"/>
      <c r="B35" s="41" t="s">
        <v>36</v>
      </c>
      <c r="C35" s="40"/>
      <c r="D35" s="70">
        <v>2852</v>
      </c>
      <c r="E35" s="7"/>
    </row>
    <row r="36" ht="22.5" spans="1:5">
      <c r="A36" s="34"/>
      <c r="B36" s="39" t="s">
        <v>99</v>
      </c>
      <c r="C36" s="40"/>
      <c r="D36" s="70">
        <v>1663</v>
      </c>
      <c r="E36" s="7"/>
    </row>
    <row r="37" ht="22.5" spans="1:5">
      <c r="A37" s="34"/>
      <c r="B37" s="39" t="s">
        <v>38</v>
      </c>
      <c r="C37" s="40"/>
      <c r="D37" s="70">
        <v>0</v>
      </c>
      <c r="E37" s="7"/>
    </row>
    <row r="38" ht="15.75" spans="1:5">
      <c r="A38" s="32" t="s">
        <v>39</v>
      </c>
      <c r="B38" s="42" t="s">
        <v>40</v>
      </c>
      <c r="C38" s="27" t="s">
        <v>9</v>
      </c>
      <c r="D38" s="69">
        <f>D39+D40+D41+D43+D44+D45+D46</f>
        <v>75245.55</v>
      </c>
      <c r="E38" s="7"/>
    </row>
    <row r="39" spans="1:5">
      <c r="A39" s="43"/>
      <c r="B39" s="44" t="s">
        <v>41</v>
      </c>
      <c r="C39" s="45"/>
      <c r="D39" s="70">
        <v>2348.64</v>
      </c>
      <c r="E39" s="7"/>
    </row>
    <row r="40" ht="22.5" spans="1:5">
      <c r="A40" s="43"/>
      <c r="B40" s="44" t="s">
        <v>42</v>
      </c>
      <c r="C40" s="45"/>
      <c r="D40" s="70">
        <v>12375</v>
      </c>
      <c r="E40" s="7"/>
    </row>
    <row r="41" spans="1:5">
      <c r="A41" s="43"/>
      <c r="B41" s="46" t="s">
        <v>43</v>
      </c>
      <c r="C41" s="45"/>
      <c r="D41" s="70">
        <v>19009.25</v>
      </c>
      <c r="E41" s="7"/>
    </row>
    <row r="42" ht="45" spans="1:5">
      <c r="A42" s="32"/>
      <c r="B42" s="47" t="s">
        <v>44</v>
      </c>
      <c r="C42" s="45"/>
      <c r="D42" s="70"/>
      <c r="E42" s="7"/>
    </row>
    <row r="43" spans="1:5">
      <c r="A43" s="43"/>
      <c r="B43" s="48" t="s">
        <v>100</v>
      </c>
      <c r="C43" s="45"/>
      <c r="D43" s="70">
        <v>0</v>
      </c>
      <c r="E43" s="7"/>
    </row>
    <row r="44" spans="1:5">
      <c r="A44" s="43"/>
      <c r="B44" s="48" t="s">
        <v>101</v>
      </c>
      <c r="C44" s="45"/>
      <c r="D44" s="70">
        <v>429.75</v>
      </c>
      <c r="E44" s="7"/>
    </row>
    <row r="45" spans="1:5">
      <c r="A45" s="30"/>
      <c r="B45" s="48" t="s">
        <v>102</v>
      </c>
      <c r="C45" s="76"/>
      <c r="D45" s="70">
        <v>5304.91</v>
      </c>
      <c r="E45" s="7"/>
    </row>
    <row r="46" ht="22.5" spans="1:5">
      <c r="A46" s="43"/>
      <c r="B46" s="48" t="s">
        <v>48</v>
      </c>
      <c r="C46" s="76"/>
      <c r="D46" s="70">
        <v>35778</v>
      </c>
      <c r="E46" s="7"/>
    </row>
    <row r="47" ht="51" spans="1:5">
      <c r="A47" s="13" t="s">
        <v>49</v>
      </c>
      <c r="B47" s="49" t="s">
        <v>50</v>
      </c>
      <c r="C47" s="50"/>
      <c r="D47" s="70"/>
      <c r="E47" s="7"/>
    </row>
    <row r="48" spans="1:5">
      <c r="A48" s="50"/>
      <c r="B48" s="51" t="s">
        <v>51</v>
      </c>
      <c r="C48" s="50"/>
      <c r="D48" s="70"/>
      <c r="E48" s="7"/>
    </row>
    <row r="49" ht="25.5" spans="1:5">
      <c r="A49" s="32"/>
      <c r="B49" s="52" t="s">
        <v>52</v>
      </c>
      <c r="C49" s="27" t="s">
        <v>9</v>
      </c>
      <c r="D49" s="69">
        <f>D50+D51+D52+D53</f>
        <v>58898.12</v>
      </c>
      <c r="E49" s="7"/>
    </row>
    <row r="50" ht="22.5" spans="1:5">
      <c r="A50" s="34"/>
      <c r="B50" s="29" t="s">
        <v>53</v>
      </c>
      <c r="C50" s="40"/>
      <c r="D50" s="70">
        <v>51799.63</v>
      </c>
      <c r="E50" s="7"/>
    </row>
    <row r="51" spans="1:5">
      <c r="A51" s="32"/>
      <c r="B51" s="53" t="s">
        <v>207</v>
      </c>
      <c r="C51" s="40"/>
      <c r="D51" s="70">
        <v>0</v>
      </c>
      <c r="E51" s="7"/>
    </row>
    <row r="52" spans="1:5">
      <c r="A52" s="32"/>
      <c r="B52" s="53" t="s">
        <v>54</v>
      </c>
      <c r="C52" s="40"/>
      <c r="D52" s="70">
        <v>0</v>
      </c>
      <c r="E52" s="7"/>
    </row>
    <row r="53" ht="22.5" spans="1:5">
      <c r="A53" s="32"/>
      <c r="B53" s="53" t="s">
        <v>55</v>
      </c>
      <c r="C53" s="40"/>
      <c r="D53" s="70">
        <v>7098.49</v>
      </c>
      <c r="E53" s="7"/>
    </row>
    <row r="54" spans="1:5">
      <c r="A54" s="34" t="s">
        <v>63</v>
      </c>
      <c r="B54" s="54" t="s">
        <v>119</v>
      </c>
      <c r="C54" s="27" t="s">
        <v>9</v>
      </c>
      <c r="D54" s="69">
        <v>35527.18</v>
      </c>
      <c r="E54" s="7"/>
    </row>
    <row r="55" ht="33.75" spans="1:5">
      <c r="A55" s="32"/>
      <c r="B55" s="56" t="s">
        <v>67</v>
      </c>
      <c r="C55" s="57"/>
      <c r="D55" s="70"/>
      <c r="E55" s="7"/>
    </row>
    <row r="56" ht="48" spans="1:5">
      <c r="A56" s="32" t="s">
        <v>65</v>
      </c>
      <c r="B56" s="58" t="s">
        <v>69</v>
      </c>
      <c r="C56" s="27" t="s">
        <v>9</v>
      </c>
      <c r="D56" s="69">
        <v>67367.2</v>
      </c>
      <c r="E56" s="7"/>
    </row>
    <row r="57" ht="60" spans="1:5">
      <c r="A57" s="32" t="s">
        <v>68</v>
      </c>
      <c r="B57" s="59" t="s">
        <v>71</v>
      </c>
      <c r="C57" s="27" t="s">
        <v>9</v>
      </c>
      <c r="D57" s="69">
        <v>159343.41</v>
      </c>
      <c r="E57" s="7"/>
    </row>
    <row r="58" ht="15" spans="1:5">
      <c r="A58" s="32" t="s">
        <v>70</v>
      </c>
      <c r="B58" s="60" t="s">
        <v>73</v>
      </c>
      <c r="C58" s="27" t="s">
        <v>9</v>
      </c>
      <c r="D58" s="69">
        <v>40837.42</v>
      </c>
      <c r="E58" s="7"/>
    </row>
    <row r="59" spans="1:5">
      <c r="A59" s="32" t="s">
        <v>72</v>
      </c>
      <c r="B59" s="61" t="s">
        <v>74</v>
      </c>
      <c r="C59" s="27" t="s">
        <v>9</v>
      </c>
      <c r="D59" s="69">
        <f>D58+D57+D56+D54+D49+D38+D34+D31+D28+D24</f>
        <v>613817.73</v>
      </c>
      <c r="E59" s="7"/>
    </row>
    <row r="60" ht="15.75" spans="1:5">
      <c r="A60" s="62"/>
      <c r="B60" s="63"/>
      <c r="C60" s="64"/>
      <c r="D60" s="65"/>
      <c r="E60" s="66"/>
    </row>
    <row r="61" ht="15.75" spans="1:5">
      <c r="A61" s="62"/>
      <c r="B61" s="63" t="s">
        <v>109</v>
      </c>
      <c r="C61" s="64"/>
      <c r="D61" s="96">
        <f>D6+D13+D15-D59+D54</f>
        <v>225898.52</v>
      </c>
      <c r="E61" s="66"/>
    </row>
    <row r="62" ht="15.75" spans="1:5">
      <c r="A62" s="62"/>
      <c r="B62" s="63" t="s">
        <v>110</v>
      </c>
      <c r="C62" s="64"/>
      <c r="D62" s="96">
        <f>D7+D14-D54</f>
        <v>-77674.37</v>
      </c>
      <c r="E62" s="66"/>
    </row>
    <row r="63" ht="18" customHeight="1" spans="1:5">
      <c r="A63" s="62"/>
      <c r="B63" s="63" t="s">
        <v>120</v>
      </c>
      <c r="C63" s="64"/>
      <c r="D63" s="96">
        <f>D61+D62</f>
        <v>148224.15</v>
      </c>
      <c r="E63" s="66"/>
    </row>
    <row r="64" ht="18" customHeight="1" spans="1:5">
      <c r="A64" s="62"/>
      <c r="B64" s="63"/>
      <c r="C64" s="64"/>
      <c r="D64" s="96"/>
      <c r="E64" s="99"/>
    </row>
    <row r="65" ht="15.75" spans="1:4">
      <c r="A65" s="62"/>
      <c r="B65" s="63"/>
      <c r="C65" s="64"/>
      <c r="D65" s="67"/>
    </row>
    <row r="66" spans="1:4">
      <c r="A66" s="62"/>
      <c r="B66" s="68" t="s">
        <v>76</v>
      </c>
      <c r="C66" s="68"/>
      <c r="D66" s="68" t="s">
        <v>77</v>
      </c>
    </row>
    <row r="67" spans="2:4">
      <c r="B67" s="68" t="s">
        <v>78</v>
      </c>
      <c r="C67" s="68"/>
      <c r="D67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workbookViewId="0">
      <selection activeCell="B46" sqref="B46"/>
    </sheetView>
  </sheetViews>
  <sheetFormatPr defaultColWidth="9" defaultRowHeight="14.25" outlineLevelCol="6"/>
  <cols>
    <col min="1" max="1" width="5.28571428571429" style="1" customWidth="1"/>
    <col min="2" max="2" width="42.7142857142857" style="1" customWidth="1"/>
    <col min="3" max="3" width="11.7142857142857" style="1" customWidth="1"/>
    <col min="4" max="4" width="14.7142857142857" style="1" customWidth="1"/>
    <col min="5" max="6" width="11.4285714285714" style="1" customWidth="1"/>
    <col min="7" max="7" width="14.1428571428571" style="1" customWidth="1"/>
    <col min="8" max="8" width="12.8571428571429" style="1" customWidth="1"/>
    <col min="9" max="9" width="13.8571428571429" style="1" customWidth="1"/>
    <col min="10" max="10" width="9.28571428571429" style="1" customWidth="1"/>
    <col min="11" max="16384" width="9" style="1"/>
  </cols>
  <sheetData>
    <row r="1" ht="15" spans="3:7">
      <c r="C1" s="2" t="s">
        <v>0</v>
      </c>
      <c r="D1" s="3"/>
      <c r="G1" s="2"/>
    </row>
    <row r="2" ht="15" customHeight="1" spans="1:7">
      <c r="A2" s="4" t="s">
        <v>1</v>
      </c>
      <c r="B2" s="4"/>
      <c r="C2" s="4"/>
      <c r="D2" s="4"/>
      <c r="E2" s="4"/>
      <c r="F2" s="4"/>
      <c r="G2" s="2"/>
    </row>
    <row r="3" ht="15" customHeight="1" spans="1:7">
      <c r="A3" s="5"/>
      <c r="B3" s="4" t="s">
        <v>214</v>
      </c>
      <c r="C3" s="4"/>
      <c r="D3" s="4"/>
      <c r="E3" s="4"/>
      <c r="G3" s="2"/>
    </row>
    <row r="4" ht="15" spans="1:7">
      <c r="A4" s="5"/>
      <c r="B4" s="4"/>
      <c r="C4" s="4"/>
      <c r="D4" s="4"/>
      <c r="E4" s="4"/>
      <c r="G4" s="2"/>
    </row>
    <row r="5" ht="15" spans="2:6">
      <c r="B5" s="6" t="s">
        <v>81</v>
      </c>
      <c r="C5" s="6"/>
      <c r="D5" s="6" t="s">
        <v>215</v>
      </c>
      <c r="F5" s="2"/>
    </row>
    <row r="6" ht="15" spans="1:6">
      <c r="A6" s="7"/>
      <c r="B6" s="8" t="s">
        <v>89</v>
      </c>
      <c r="C6" s="9" t="s">
        <v>9</v>
      </c>
      <c r="D6" s="69">
        <v>-131040.5</v>
      </c>
      <c r="E6" s="7"/>
      <c r="F6" s="2"/>
    </row>
    <row r="7" ht="15" spans="1:6">
      <c r="A7" s="7"/>
      <c r="B7" s="8" t="s">
        <v>90</v>
      </c>
      <c r="C7" s="9" t="s">
        <v>9</v>
      </c>
      <c r="D7" s="69"/>
      <c r="E7" s="7"/>
      <c r="F7" s="2"/>
    </row>
    <row r="8" ht="15" spans="1:6">
      <c r="A8" s="7"/>
      <c r="B8" s="11" t="s">
        <v>5</v>
      </c>
      <c r="C8" s="9" t="s">
        <v>6</v>
      </c>
      <c r="D8" s="70">
        <v>4242.12</v>
      </c>
      <c r="E8" s="7"/>
      <c r="F8" s="2"/>
    </row>
    <row r="9" ht="15" spans="1:6">
      <c r="A9" s="7"/>
      <c r="B9" s="11" t="s">
        <v>7</v>
      </c>
      <c r="C9" s="9" t="s">
        <v>6</v>
      </c>
      <c r="D9" s="70">
        <v>2466.22</v>
      </c>
      <c r="E9" s="7"/>
      <c r="F9" s="2"/>
    </row>
    <row r="10" ht="15" spans="1:6">
      <c r="A10" s="7"/>
      <c r="B10" s="13" t="s">
        <v>8</v>
      </c>
      <c r="C10" s="8" t="s">
        <v>9</v>
      </c>
      <c r="D10" s="69">
        <v>443934.6</v>
      </c>
      <c r="E10" s="7"/>
      <c r="F10" s="2"/>
    </row>
    <row r="11" ht="15" spans="1:6">
      <c r="A11" s="7"/>
      <c r="B11" s="8"/>
      <c r="C11" s="8"/>
      <c r="D11" s="70"/>
      <c r="E11" s="7"/>
      <c r="F11" s="2"/>
    </row>
    <row r="12" ht="15" spans="1:6">
      <c r="A12" s="7"/>
      <c r="B12" s="13" t="s">
        <v>10</v>
      </c>
      <c r="C12" s="8"/>
      <c r="D12" s="70"/>
      <c r="E12" s="7"/>
      <c r="F12" s="2"/>
    </row>
    <row r="13" ht="15" spans="1:6">
      <c r="A13" s="7">
        <v>1</v>
      </c>
      <c r="B13" s="9" t="s">
        <v>11</v>
      </c>
      <c r="C13" s="9" t="s">
        <v>9</v>
      </c>
      <c r="D13" s="70">
        <v>398982.31</v>
      </c>
      <c r="E13" s="7"/>
      <c r="F13" s="2"/>
    </row>
    <row r="14" ht="15" spans="1:6">
      <c r="A14" s="7">
        <v>2</v>
      </c>
      <c r="B14" s="9" t="s">
        <v>12</v>
      </c>
      <c r="C14" s="9" t="s">
        <v>9</v>
      </c>
      <c r="D14" s="70">
        <v>4800</v>
      </c>
      <c r="E14" s="7"/>
      <c r="F14" s="2"/>
    </row>
    <row r="15" ht="15" spans="1:6">
      <c r="A15" s="7"/>
      <c r="B15" s="9"/>
      <c r="C15" s="8"/>
      <c r="D15" s="70"/>
      <c r="E15" s="7"/>
      <c r="F15" s="2"/>
    </row>
    <row r="16" ht="15" spans="1:6">
      <c r="A16" s="7"/>
      <c r="B16" s="13" t="s">
        <v>13</v>
      </c>
      <c r="C16" s="8" t="s">
        <v>9</v>
      </c>
      <c r="D16" s="69">
        <f>D13+D14+D15</f>
        <v>403782.31</v>
      </c>
      <c r="E16" s="7"/>
      <c r="F16" s="2"/>
    </row>
    <row r="17" ht="15" spans="1:6">
      <c r="A17" s="7"/>
      <c r="B17" s="8"/>
      <c r="C17" s="8"/>
      <c r="D17" s="7"/>
      <c r="E17" s="7"/>
      <c r="F17" s="2"/>
    </row>
    <row r="18" ht="15" spans="2:6">
      <c r="B18" s="6"/>
      <c r="C18" s="6"/>
      <c r="F18" s="2"/>
    </row>
    <row r="19" ht="15" spans="2:6">
      <c r="B19" s="6"/>
      <c r="C19" s="6" t="s">
        <v>14</v>
      </c>
      <c r="F19" s="2"/>
    </row>
    <row r="20" ht="15" spans="1:6">
      <c r="A20" s="14"/>
      <c r="B20" s="15"/>
      <c r="C20" s="15"/>
      <c r="D20" s="14"/>
      <c r="E20" s="14"/>
      <c r="F20" s="2"/>
    </row>
    <row r="21" ht="15" customHeight="1" spans="1:6">
      <c r="A21" s="16" t="s">
        <v>15</v>
      </c>
      <c r="B21" s="17"/>
      <c r="C21" s="18" t="s">
        <v>95</v>
      </c>
      <c r="D21" s="20" t="s">
        <v>16</v>
      </c>
      <c r="E21" s="20"/>
      <c r="F21" s="2"/>
    </row>
    <row r="22" ht="15" spans="1:6">
      <c r="A22" s="16" t="s">
        <v>18</v>
      </c>
      <c r="B22" s="21" t="s">
        <v>19</v>
      </c>
      <c r="C22" s="21" t="s">
        <v>97</v>
      </c>
      <c r="D22" s="20" t="s">
        <v>20</v>
      </c>
      <c r="E22" s="22"/>
      <c r="F22" s="2"/>
    </row>
    <row r="23" ht="32.25" customHeight="1" spans="1:6">
      <c r="A23" s="23" t="s">
        <v>21</v>
      </c>
      <c r="B23" s="24" t="s">
        <v>98</v>
      </c>
      <c r="C23" s="25"/>
      <c r="D23" s="7"/>
      <c r="E23" s="7"/>
      <c r="F23" s="2"/>
    </row>
    <row r="24" ht="41" customHeight="1" spans="1:6">
      <c r="A24" s="23"/>
      <c r="B24" s="26" t="s">
        <v>23</v>
      </c>
      <c r="C24" s="27" t="s">
        <v>9</v>
      </c>
      <c r="D24" s="28">
        <f>D25+D26+D27</f>
        <v>100358.8</v>
      </c>
      <c r="E24" s="7"/>
      <c r="F24" s="2"/>
    </row>
    <row r="25" ht="81.75" customHeight="1" spans="1:6">
      <c r="A25" s="23"/>
      <c r="B25" s="29" t="s">
        <v>24</v>
      </c>
      <c r="C25" s="30"/>
      <c r="D25" s="7">
        <v>49237.04</v>
      </c>
      <c r="E25" s="7"/>
      <c r="F25" s="2"/>
    </row>
    <row r="26" ht="112.5" spans="1:6">
      <c r="A26" s="31"/>
      <c r="B26" s="29" t="s">
        <v>25</v>
      </c>
      <c r="C26" s="30"/>
      <c r="D26" s="7">
        <v>47570.4</v>
      </c>
      <c r="E26" s="7"/>
      <c r="F26" s="2"/>
    </row>
    <row r="27" ht="22.5" spans="1:6">
      <c r="A27" s="32"/>
      <c r="B27" s="41" t="s">
        <v>26</v>
      </c>
      <c r="C27" s="30"/>
      <c r="D27" s="7">
        <v>3551.36</v>
      </c>
      <c r="E27" s="7"/>
      <c r="F27" s="2"/>
    </row>
    <row r="28" ht="16" customHeight="1" spans="1:6">
      <c r="A28" s="23"/>
      <c r="B28" s="26" t="s">
        <v>27</v>
      </c>
      <c r="C28" s="27" t="s">
        <v>9</v>
      </c>
      <c r="D28" s="28">
        <f>D29+D30</f>
        <v>5175</v>
      </c>
      <c r="E28" s="7"/>
      <c r="F28" s="2"/>
    </row>
    <row r="29" ht="15" spans="1:6">
      <c r="A29" s="34"/>
      <c r="B29" s="72" t="s">
        <v>28</v>
      </c>
      <c r="C29" s="36"/>
      <c r="D29" s="7">
        <v>4583</v>
      </c>
      <c r="E29" s="7"/>
      <c r="F29" s="2"/>
    </row>
    <row r="30" ht="15" spans="1:6">
      <c r="A30" s="23"/>
      <c r="B30" s="72" t="s">
        <v>29</v>
      </c>
      <c r="C30" s="36"/>
      <c r="D30" s="7">
        <v>592</v>
      </c>
      <c r="E30" s="7"/>
      <c r="F30" s="2"/>
    </row>
    <row r="31" ht="38.25" spans="1:6">
      <c r="A31" s="23" t="s">
        <v>30</v>
      </c>
      <c r="B31" s="26" t="s">
        <v>31</v>
      </c>
      <c r="C31" s="27" t="s">
        <v>9</v>
      </c>
      <c r="D31" s="28">
        <f>D32+D33</f>
        <v>29335</v>
      </c>
      <c r="E31" s="7"/>
      <c r="F31" s="2"/>
    </row>
    <row r="32" ht="66" customHeight="1" spans="1:6">
      <c r="A32" s="38"/>
      <c r="B32" s="29" t="s">
        <v>32</v>
      </c>
      <c r="C32" s="30"/>
      <c r="D32" s="7">
        <v>20335</v>
      </c>
      <c r="E32" s="7"/>
      <c r="F32" s="2"/>
    </row>
    <row r="33" ht="22" customHeight="1" spans="1:6">
      <c r="A33" s="38"/>
      <c r="B33" s="39" t="s">
        <v>33</v>
      </c>
      <c r="C33" s="40"/>
      <c r="D33" s="7">
        <v>9000</v>
      </c>
      <c r="E33" s="7"/>
      <c r="F33" s="2"/>
    </row>
    <row r="34" ht="39" customHeight="1" spans="1:6">
      <c r="A34" s="38" t="s">
        <v>34</v>
      </c>
      <c r="B34" s="26" t="s">
        <v>35</v>
      </c>
      <c r="C34" s="27" t="s">
        <v>9</v>
      </c>
      <c r="D34" s="28">
        <f>D35+D36+D37</f>
        <v>3005</v>
      </c>
      <c r="E34" s="7"/>
      <c r="F34" s="2"/>
    </row>
    <row r="35" ht="33.75" spans="1:6">
      <c r="A35" s="34"/>
      <c r="B35" s="41" t="s">
        <v>36</v>
      </c>
      <c r="C35" s="40"/>
      <c r="D35" s="7">
        <v>2205</v>
      </c>
      <c r="E35" s="7"/>
      <c r="F35" s="2"/>
    </row>
    <row r="36" ht="22.5" spans="1:6">
      <c r="A36" s="34"/>
      <c r="B36" s="39" t="s">
        <v>99</v>
      </c>
      <c r="C36" s="40"/>
      <c r="D36" s="7">
        <v>800</v>
      </c>
      <c r="E36" s="7"/>
      <c r="F36" s="2"/>
    </row>
    <row r="37" ht="22.5" spans="1:6">
      <c r="A37" s="34"/>
      <c r="B37" s="39" t="s">
        <v>38</v>
      </c>
      <c r="C37" s="40"/>
      <c r="D37" s="7">
        <v>0</v>
      </c>
      <c r="E37" s="7"/>
      <c r="F37" s="2"/>
    </row>
    <row r="38" ht="15.75" spans="1:6">
      <c r="A38" s="32" t="s">
        <v>39</v>
      </c>
      <c r="B38" s="42" t="s">
        <v>40</v>
      </c>
      <c r="C38" s="27" t="s">
        <v>9</v>
      </c>
      <c r="D38" s="28">
        <f>D39+D40+D41+D43+D44+D45+D46</f>
        <v>27484.13</v>
      </c>
      <c r="E38" s="7"/>
      <c r="F38" s="2"/>
    </row>
    <row r="39" ht="15" spans="1:6">
      <c r="A39" s="43"/>
      <c r="B39" s="44" t="s">
        <v>41</v>
      </c>
      <c r="C39" s="45"/>
      <c r="D39" s="7">
        <v>308.49</v>
      </c>
      <c r="E39" s="7"/>
      <c r="F39" s="2"/>
    </row>
    <row r="40" ht="15" customHeight="1" spans="1:6">
      <c r="A40" s="43"/>
      <c r="B40" s="44" t="s">
        <v>42</v>
      </c>
      <c r="C40" s="45"/>
      <c r="D40" s="7">
        <v>8437.5</v>
      </c>
      <c r="E40" s="7"/>
      <c r="F40" s="2"/>
    </row>
    <row r="41" ht="15" spans="1:6">
      <c r="A41" s="43"/>
      <c r="B41" s="46" t="s">
        <v>43</v>
      </c>
      <c r="C41" s="45"/>
      <c r="D41" s="7">
        <v>8861.09</v>
      </c>
      <c r="E41" s="7"/>
      <c r="F41" s="2"/>
    </row>
    <row r="42" ht="37" customHeight="1" spans="1:6">
      <c r="A42" s="32"/>
      <c r="B42" s="47" t="s">
        <v>44</v>
      </c>
      <c r="C42" s="45"/>
      <c r="D42" s="7"/>
      <c r="E42" s="7"/>
      <c r="F42" s="2"/>
    </row>
    <row r="43" ht="18" customHeight="1" spans="1:6">
      <c r="A43" s="43"/>
      <c r="B43" s="48" t="s">
        <v>100</v>
      </c>
      <c r="C43" s="45"/>
      <c r="D43" s="7">
        <v>0</v>
      </c>
      <c r="E43" s="7"/>
      <c r="F43" s="2"/>
    </row>
    <row r="44" ht="15" spans="1:6">
      <c r="A44" s="43"/>
      <c r="B44" s="48" t="s">
        <v>101</v>
      </c>
      <c r="C44" s="45"/>
      <c r="D44" s="7">
        <v>629.75</v>
      </c>
      <c r="E44" s="7"/>
      <c r="F44" s="2"/>
    </row>
    <row r="45" ht="15" spans="1:6">
      <c r="A45" s="30"/>
      <c r="B45" s="48" t="s">
        <v>102</v>
      </c>
      <c r="C45" s="45"/>
      <c r="D45" s="7">
        <v>9247.3</v>
      </c>
      <c r="E45" s="7"/>
      <c r="F45" s="2"/>
    </row>
    <row r="46" ht="15" customHeight="1" spans="1:6">
      <c r="A46" s="43"/>
      <c r="B46" s="48" t="s">
        <v>48</v>
      </c>
      <c r="C46" s="45"/>
      <c r="D46" s="7">
        <v>0</v>
      </c>
      <c r="E46" s="7"/>
      <c r="F46" s="2"/>
    </row>
    <row r="47" ht="39" customHeight="1" spans="1:6">
      <c r="A47" s="13" t="s">
        <v>49</v>
      </c>
      <c r="B47" s="49" t="s">
        <v>50</v>
      </c>
      <c r="C47" s="50"/>
      <c r="D47" s="7"/>
      <c r="E47" s="7"/>
      <c r="F47" s="2"/>
    </row>
    <row r="48" ht="15" spans="1:6">
      <c r="A48" s="50"/>
      <c r="B48" s="51" t="s">
        <v>51</v>
      </c>
      <c r="C48" s="50"/>
      <c r="D48" s="7"/>
      <c r="E48" s="7"/>
      <c r="F48" s="2"/>
    </row>
    <row r="49" ht="25.5" spans="1:6">
      <c r="A49" s="32"/>
      <c r="B49" s="52" t="s">
        <v>52</v>
      </c>
      <c r="C49" s="27" t="s">
        <v>9</v>
      </c>
      <c r="D49" s="28">
        <f>D50+D51+D52</f>
        <v>78136.27</v>
      </c>
      <c r="E49" s="7"/>
      <c r="F49" s="2"/>
    </row>
    <row r="50" ht="22.5" spans="1:6">
      <c r="A50" s="34"/>
      <c r="B50" s="29" t="s">
        <v>53</v>
      </c>
      <c r="C50" s="40"/>
      <c r="D50" s="7">
        <v>78136.27</v>
      </c>
      <c r="E50" s="7"/>
      <c r="F50" s="2"/>
    </row>
    <row r="51" ht="15" spans="1:6">
      <c r="A51" s="32"/>
      <c r="B51" s="53" t="s">
        <v>54</v>
      </c>
      <c r="C51" s="77"/>
      <c r="D51" s="7">
        <v>0</v>
      </c>
      <c r="E51" s="7"/>
      <c r="F51" s="2"/>
    </row>
    <row r="52" ht="22.5" spans="1:6">
      <c r="A52" s="32"/>
      <c r="B52" s="53" t="s">
        <v>55</v>
      </c>
      <c r="C52" s="77"/>
      <c r="D52" s="7">
        <v>0</v>
      </c>
      <c r="E52" s="7"/>
      <c r="F52" s="2"/>
    </row>
    <row r="53" ht="15" spans="1:6">
      <c r="A53" s="34" t="s">
        <v>63</v>
      </c>
      <c r="B53" s="54" t="s">
        <v>119</v>
      </c>
      <c r="C53" s="27" t="s">
        <v>9</v>
      </c>
      <c r="D53" s="28">
        <v>4878.65</v>
      </c>
      <c r="E53" s="7"/>
      <c r="F53" s="2"/>
    </row>
    <row r="54" ht="33.75" spans="1:6">
      <c r="A54" s="32"/>
      <c r="B54" s="56" t="s">
        <v>67</v>
      </c>
      <c r="C54" s="57"/>
      <c r="D54" s="7"/>
      <c r="E54" s="7"/>
      <c r="F54" s="2"/>
    </row>
    <row r="55" ht="48" spans="1:6">
      <c r="A55" s="32" t="s">
        <v>65</v>
      </c>
      <c r="B55" s="58" t="s">
        <v>69</v>
      </c>
      <c r="C55" s="27" t="s">
        <v>9</v>
      </c>
      <c r="D55" s="28">
        <v>29595</v>
      </c>
      <c r="E55" s="7"/>
      <c r="F55" s="2"/>
    </row>
    <row r="56" ht="48" spans="1:6">
      <c r="A56" s="32" t="s">
        <v>68</v>
      </c>
      <c r="B56" s="59" t="s">
        <v>71</v>
      </c>
      <c r="C56" s="27" t="s">
        <v>9</v>
      </c>
      <c r="D56" s="28">
        <v>112245.56</v>
      </c>
      <c r="E56" s="7"/>
      <c r="F56" s="2"/>
    </row>
    <row r="57" ht="15" spans="1:6">
      <c r="A57" s="32" t="s">
        <v>70</v>
      </c>
      <c r="B57" s="60" t="s">
        <v>73</v>
      </c>
      <c r="C57" s="27" t="s">
        <v>9</v>
      </c>
      <c r="D57" s="28">
        <v>24226.94</v>
      </c>
      <c r="E57" s="7"/>
      <c r="F57" s="2"/>
    </row>
    <row r="58" ht="15" spans="1:6">
      <c r="A58" s="32" t="s">
        <v>70</v>
      </c>
      <c r="B58" s="61" t="s">
        <v>74</v>
      </c>
      <c r="C58" s="27" t="s">
        <v>9</v>
      </c>
      <c r="D58" s="28">
        <f>D57+D56+D55+D53+D49+D38+D34+D31+D28+D24</f>
        <v>414440.35</v>
      </c>
      <c r="E58" s="7"/>
      <c r="F58" s="2"/>
    </row>
    <row r="59" ht="15.75" spans="1:6">
      <c r="A59" s="62"/>
      <c r="B59" s="63" t="s">
        <v>83</v>
      </c>
      <c r="C59" s="64"/>
      <c r="D59" s="65">
        <f>D6+D16-D58</f>
        <v>-141698.54</v>
      </c>
      <c r="E59" s="65"/>
      <c r="F59" s="2"/>
    </row>
    <row r="60" ht="15.75" spans="1:7">
      <c r="A60" s="62"/>
      <c r="B60" s="63"/>
      <c r="C60" s="64"/>
      <c r="D60" s="67"/>
      <c r="E60" s="112"/>
      <c r="F60" s="65"/>
      <c r="G60" s="2"/>
    </row>
    <row r="61" ht="15" spans="1:7">
      <c r="A61" s="62"/>
      <c r="B61" s="68" t="s">
        <v>76</v>
      </c>
      <c r="C61" s="68"/>
      <c r="D61" s="68" t="s">
        <v>77</v>
      </c>
      <c r="G61" s="2"/>
    </row>
    <row r="62" ht="15" spans="2:7">
      <c r="B62" s="68" t="s">
        <v>78</v>
      </c>
      <c r="C62" s="68"/>
      <c r="D62" s="68" t="s">
        <v>79</v>
      </c>
      <c r="G62" s="2"/>
    </row>
    <row r="63" ht="15" spans="2:7">
      <c r="B63" s="90"/>
      <c r="G63" s="2"/>
    </row>
    <row r="64" ht="15" spans="7:7">
      <c r="G64" s="2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workbookViewId="0">
      <selection activeCell="B56" sqref="B56"/>
    </sheetView>
  </sheetViews>
  <sheetFormatPr defaultColWidth="9" defaultRowHeight="14.25" outlineLevelCol="6"/>
  <cols>
    <col min="1" max="1" width="4.71428571428571" style="1" customWidth="1"/>
    <col min="2" max="2" width="38.7142857142857" style="1" customWidth="1"/>
    <col min="3" max="3" width="8.28571428571429" style="1" customWidth="1"/>
    <col min="4" max="4" width="13.7142857142857" style="1" customWidth="1"/>
    <col min="5" max="5" width="9.71428571428571" style="1" customWidth="1"/>
    <col min="6" max="6" width="11.1428571428571" style="1" customWidth="1"/>
    <col min="7" max="7" width="11.4285714285714" style="1" customWidth="1"/>
    <col min="8" max="8" width="11.8571428571429" style="1" customWidth="1"/>
    <col min="9" max="9" width="12.8571428571429" style="1" customWidth="1"/>
    <col min="10" max="10" width="9.28571428571429" style="1" customWidth="1"/>
    <col min="11" max="12" width="9" style="1"/>
    <col min="13" max="13" width="9.28571428571429" style="1" customWidth="1"/>
    <col min="14" max="16384" width="9" style="1"/>
  </cols>
  <sheetData>
    <row r="1" ht="15" spans="3:7">
      <c r="C1" s="2" t="s">
        <v>0</v>
      </c>
      <c r="D1" s="3"/>
      <c r="G1" s="2"/>
    </row>
    <row r="2" ht="15" customHeight="1" spans="1:7">
      <c r="A2" s="4" t="s">
        <v>129</v>
      </c>
      <c r="B2" s="4"/>
      <c r="C2" s="4"/>
      <c r="D2" s="4"/>
      <c r="E2" s="4"/>
      <c r="F2" s="4"/>
      <c r="G2" s="2"/>
    </row>
    <row r="3" ht="15" customHeight="1" spans="1:7">
      <c r="A3" s="5"/>
      <c r="B3" s="4" t="s">
        <v>216</v>
      </c>
      <c r="C3" s="4"/>
      <c r="D3" s="4"/>
      <c r="E3" s="4"/>
      <c r="G3" s="2"/>
    </row>
    <row r="4" ht="15" spans="1:7">
      <c r="A4" s="5"/>
      <c r="B4" s="4"/>
      <c r="C4" s="4"/>
      <c r="D4" s="4"/>
      <c r="E4" s="4"/>
      <c r="G4" s="2"/>
    </row>
    <row r="5" ht="15" spans="2:7">
      <c r="B5" s="6" t="s">
        <v>81</v>
      </c>
      <c r="C5" s="6"/>
      <c r="D5" s="6" t="s">
        <v>217</v>
      </c>
      <c r="G5" s="2"/>
    </row>
    <row r="6" ht="15" spans="1:6">
      <c r="A6" s="7"/>
      <c r="B6" s="8" t="s">
        <v>89</v>
      </c>
      <c r="C6" s="9" t="s">
        <v>9</v>
      </c>
      <c r="D6" s="10">
        <v>12024.91</v>
      </c>
      <c r="E6" s="7"/>
      <c r="F6" s="2"/>
    </row>
    <row r="7" ht="15" spans="1:6">
      <c r="A7" s="7"/>
      <c r="B7" s="8" t="s">
        <v>90</v>
      </c>
      <c r="C7" s="9" t="s">
        <v>9</v>
      </c>
      <c r="D7" s="10">
        <v>11913.98</v>
      </c>
      <c r="E7" s="7"/>
      <c r="F7" s="2"/>
    </row>
    <row r="8" ht="15" spans="1:6">
      <c r="A8" s="7"/>
      <c r="B8" s="11" t="s">
        <v>5</v>
      </c>
      <c r="C8" s="9" t="s">
        <v>6</v>
      </c>
      <c r="D8" s="12">
        <v>6694.9</v>
      </c>
      <c r="E8" s="7"/>
      <c r="F8" s="2"/>
    </row>
    <row r="9" ht="15" spans="1:6">
      <c r="A9" s="7"/>
      <c r="B9" s="11" t="s">
        <v>7</v>
      </c>
      <c r="C9" s="9" t="s">
        <v>6</v>
      </c>
      <c r="D9" s="12">
        <v>4349.7</v>
      </c>
      <c r="E9" s="7"/>
      <c r="F9" s="2"/>
    </row>
    <row r="10" ht="15" spans="1:6">
      <c r="A10" s="7"/>
      <c r="B10" s="13" t="s">
        <v>8</v>
      </c>
      <c r="C10" s="8" t="s">
        <v>9</v>
      </c>
      <c r="D10" s="10">
        <v>721246.68</v>
      </c>
      <c r="E10" s="7"/>
      <c r="F10" s="2"/>
    </row>
    <row r="11" ht="15" spans="1:6">
      <c r="A11" s="7"/>
      <c r="B11" s="8"/>
      <c r="C11" s="8"/>
      <c r="D11" s="12"/>
      <c r="E11" s="7"/>
      <c r="F11" s="2"/>
    </row>
    <row r="12" ht="15" spans="1:6">
      <c r="A12" s="7"/>
      <c r="B12" s="13" t="s">
        <v>10</v>
      </c>
      <c r="C12" s="8"/>
      <c r="D12" s="12"/>
      <c r="E12" s="7"/>
      <c r="F12" s="2"/>
    </row>
    <row r="13" ht="15" spans="1:6">
      <c r="A13" s="7">
        <v>1</v>
      </c>
      <c r="B13" s="9" t="s">
        <v>93</v>
      </c>
      <c r="C13" s="9" t="s">
        <v>9</v>
      </c>
      <c r="D13" s="12">
        <v>600998.96</v>
      </c>
      <c r="E13" s="7"/>
      <c r="F13" s="2"/>
    </row>
    <row r="14" ht="15" spans="1:6">
      <c r="A14" s="7">
        <v>2</v>
      </c>
      <c r="B14" s="9" t="s">
        <v>94</v>
      </c>
      <c r="C14" s="9" t="s">
        <v>9</v>
      </c>
      <c r="D14" s="12">
        <v>96696.8</v>
      </c>
      <c r="E14" s="7"/>
      <c r="F14" s="2"/>
    </row>
    <row r="15" ht="15" spans="1:6">
      <c r="A15" s="7">
        <v>3</v>
      </c>
      <c r="B15" s="9" t="s">
        <v>12</v>
      </c>
      <c r="C15" s="9" t="s">
        <v>9</v>
      </c>
      <c r="D15" s="12">
        <v>4800</v>
      </c>
      <c r="E15" s="7"/>
      <c r="F15" s="2"/>
    </row>
    <row r="16" ht="15" spans="1:6">
      <c r="A16" s="7"/>
      <c r="B16" s="13" t="s">
        <v>13</v>
      </c>
      <c r="C16" s="8" t="s">
        <v>9</v>
      </c>
      <c r="D16" s="10">
        <f>D13+D14+D15</f>
        <v>702495.76</v>
      </c>
      <c r="E16" s="7"/>
      <c r="F16" s="2"/>
    </row>
    <row r="17" ht="15" spans="1:6">
      <c r="A17" s="7"/>
      <c r="B17" s="8"/>
      <c r="C17" s="8"/>
      <c r="D17" s="7"/>
      <c r="E17" s="7"/>
      <c r="F17" s="2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spans="1:5">
      <c r="A21" s="16" t="s">
        <v>15</v>
      </c>
      <c r="B21" s="17"/>
      <c r="C21" s="18" t="s">
        <v>95</v>
      </c>
      <c r="D21" s="20" t="s">
        <v>16</v>
      </c>
      <c r="E21" s="20" t="s">
        <v>218</v>
      </c>
    </row>
    <row r="22" spans="1:5">
      <c r="A22" s="16" t="s">
        <v>18</v>
      </c>
      <c r="B22" s="21" t="s">
        <v>19</v>
      </c>
      <c r="C22" s="21" t="s">
        <v>97</v>
      </c>
      <c r="D22" s="20" t="s">
        <v>219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8" t="s">
        <v>9</v>
      </c>
      <c r="D24" s="69">
        <f>D25+D26+D27</f>
        <v>146618.05</v>
      </c>
      <c r="E24" s="7"/>
    </row>
    <row r="25" ht="78.75" spans="1:5">
      <c r="A25" s="23"/>
      <c r="B25" s="29" t="s">
        <v>24</v>
      </c>
      <c r="C25" s="30"/>
      <c r="D25" s="70">
        <v>74145.05</v>
      </c>
      <c r="E25" s="7"/>
    </row>
    <row r="26" ht="112.5" spans="1:5">
      <c r="A26" s="31"/>
      <c r="B26" s="29" t="s">
        <v>25</v>
      </c>
      <c r="C26" s="30"/>
      <c r="D26" s="70">
        <v>64122</v>
      </c>
      <c r="E26" s="7"/>
    </row>
    <row r="27" ht="22.5" spans="1:5">
      <c r="A27" s="32"/>
      <c r="B27" s="41" t="s">
        <v>26</v>
      </c>
      <c r="C27" s="30"/>
      <c r="D27" s="70">
        <v>8351</v>
      </c>
      <c r="E27" s="7"/>
    </row>
    <row r="28" ht="25.5" spans="1:5">
      <c r="A28" s="23"/>
      <c r="B28" s="26" t="s">
        <v>27</v>
      </c>
      <c r="C28" s="8" t="s">
        <v>9</v>
      </c>
      <c r="D28" s="69">
        <f>D29+D30</f>
        <v>8805</v>
      </c>
      <c r="E28" s="7"/>
    </row>
    <row r="29" spans="1:5">
      <c r="A29" s="34"/>
      <c r="B29" s="72" t="s">
        <v>28</v>
      </c>
      <c r="C29" s="36"/>
      <c r="D29" s="70">
        <v>7761</v>
      </c>
      <c r="E29" s="7"/>
    </row>
    <row r="30" spans="1:5">
      <c r="A30" s="23"/>
      <c r="B30" s="72" t="s">
        <v>29</v>
      </c>
      <c r="C30" s="36"/>
      <c r="D30" s="70">
        <v>1044</v>
      </c>
      <c r="E30" s="7"/>
    </row>
    <row r="31" ht="38.25" spans="1:5">
      <c r="A31" s="23" t="s">
        <v>30</v>
      </c>
      <c r="B31" s="26" t="s">
        <v>31</v>
      </c>
      <c r="C31" s="8" t="s">
        <v>9</v>
      </c>
      <c r="D31" s="69">
        <f>D32+D33</f>
        <v>38751</v>
      </c>
      <c r="E31" s="7"/>
    </row>
    <row r="32" ht="78.75" spans="1:5">
      <c r="A32" s="38"/>
      <c r="B32" s="29" t="s">
        <v>32</v>
      </c>
      <c r="C32" s="30"/>
      <c r="D32" s="70">
        <v>29751</v>
      </c>
      <c r="E32" s="7"/>
    </row>
    <row r="33" ht="22.5" spans="1:5">
      <c r="A33" s="38"/>
      <c r="B33" s="39" t="s">
        <v>33</v>
      </c>
      <c r="C33" s="40"/>
      <c r="D33" s="70">
        <v>9000</v>
      </c>
      <c r="E33" s="7"/>
    </row>
    <row r="34" ht="38.25" spans="1:5">
      <c r="A34" s="38" t="s">
        <v>34</v>
      </c>
      <c r="B34" s="26" t="s">
        <v>35</v>
      </c>
      <c r="C34" s="8" t="s">
        <v>9</v>
      </c>
      <c r="D34" s="69">
        <f>D35+D36+D37</f>
        <v>3460</v>
      </c>
      <c r="E34" s="7"/>
    </row>
    <row r="35" ht="33.75" spans="1:5">
      <c r="A35" s="34"/>
      <c r="B35" s="41" t="s">
        <v>36</v>
      </c>
      <c r="C35" s="40"/>
      <c r="D35" s="70">
        <v>1600</v>
      </c>
      <c r="E35" s="7"/>
    </row>
    <row r="36" ht="22.5" spans="1:5">
      <c r="A36" s="34"/>
      <c r="B36" s="39" t="s">
        <v>99</v>
      </c>
      <c r="C36" s="40"/>
      <c r="D36" s="70">
        <v>1860</v>
      </c>
      <c r="E36" s="7"/>
    </row>
    <row r="37" ht="22.5" spans="1:5">
      <c r="A37" s="34"/>
      <c r="B37" s="39" t="s">
        <v>38</v>
      </c>
      <c r="C37" s="40"/>
      <c r="D37" s="70">
        <v>0</v>
      </c>
      <c r="E37" s="7"/>
    </row>
    <row r="38" ht="15.75" spans="1:5">
      <c r="A38" s="32" t="s">
        <v>39</v>
      </c>
      <c r="B38" s="42" t="s">
        <v>40</v>
      </c>
      <c r="C38" s="8" t="s">
        <v>9</v>
      </c>
      <c r="D38" s="69">
        <f>D39+D40+D41+D43+D44+D45+D46</f>
        <v>73551.09</v>
      </c>
      <c r="E38" s="7"/>
    </row>
    <row r="39" spans="1:5">
      <c r="A39" s="43"/>
      <c r="B39" s="44" t="s">
        <v>41</v>
      </c>
      <c r="C39" s="45"/>
      <c r="D39" s="70">
        <v>5236.36</v>
      </c>
      <c r="E39" s="7"/>
    </row>
    <row r="40" ht="22.5" spans="1:5">
      <c r="A40" s="43"/>
      <c r="B40" s="44" t="s">
        <v>42</v>
      </c>
      <c r="C40" s="45"/>
      <c r="D40" s="70">
        <v>12375</v>
      </c>
      <c r="E40" s="7"/>
    </row>
    <row r="41" spans="1:5">
      <c r="A41" s="43"/>
      <c r="B41" s="46" t="s">
        <v>43</v>
      </c>
      <c r="C41" s="45"/>
      <c r="D41" s="70">
        <v>13791.98</v>
      </c>
      <c r="E41" s="7"/>
    </row>
    <row r="42" ht="33.75" spans="1:5">
      <c r="A42" s="32"/>
      <c r="B42" s="47" t="s">
        <v>44</v>
      </c>
      <c r="C42" s="45"/>
      <c r="D42" s="70"/>
      <c r="E42" s="7"/>
    </row>
    <row r="43" spans="1:5">
      <c r="A43" s="43"/>
      <c r="B43" s="48" t="s">
        <v>100</v>
      </c>
      <c r="C43" s="45"/>
      <c r="D43" s="70">
        <v>0</v>
      </c>
      <c r="E43" s="7"/>
    </row>
    <row r="44" spans="1:5">
      <c r="A44" s="43"/>
      <c r="B44" s="48" t="s">
        <v>101</v>
      </c>
      <c r="C44" s="45"/>
      <c r="D44" s="70">
        <v>629.75</v>
      </c>
      <c r="E44" s="7"/>
    </row>
    <row r="45" spans="1:5">
      <c r="A45" s="30"/>
      <c r="B45" s="48" t="s">
        <v>102</v>
      </c>
      <c r="C45" s="45"/>
      <c r="D45" s="70">
        <v>5740</v>
      </c>
      <c r="E45" s="7"/>
    </row>
    <row r="46" ht="22.5" spans="1:5">
      <c r="A46" s="43"/>
      <c r="B46" s="48" t="s">
        <v>48</v>
      </c>
      <c r="C46" s="45"/>
      <c r="D46" s="70">
        <v>35778</v>
      </c>
      <c r="E46" s="7"/>
    </row>
    <row r="47" ht="38.25" spans="1:5">
      <c r="A47" s="13" t="s">
        <v>49</v>
      </c>
      <c r="B47" s="49" t="s">
        <v>50</v>
      </c>
      <c r="C47" s="50"/>
      <c r="D47" s="70"/>
      <c r="E47" s="7"/>
    </row>
    <row r="48" spans="1:5">
      <c r="A48" s="50"/>
      <c r="B48" s="51" t="s">
        <v>51</v>
      </c>
      <c r="C48" s="50"/>
      <c r="D48" s="70"/>
      <c r="E48" s="7"/>
    </row>
    <row r="49" ht="25.5" spans="1:5">
      <c r="A49" s="32"/>
      <c r="B49" s="52" t="s">
        <v>52</v>
      </c>
      <c r="C49" s="8" t="s">
        <v>9</v>
      </c>
      <c r="D49" s="69">
        <f>D50+D51+D52</f>
        <v>113039.14</v>
      </c>
      <c r="E49" s="7"/>
    </row>
    <row r="50" ht="22.5" spans="1:5">
      <c r="A50" s="34"/>
      <c r="B50" s="29" t="s">
        <v>53</v>
      </c>
      <c r="C50" s="40"/>
      <c r="D50" s="70">
        <v>108402.49</v>
      </c>
      <c r="E50" s="7"/>
    </row>
    <row r="51" spans="1:5">
      <c r="A51" s="32"/>
      <c r="B51" s="53" t="s">
        <v>54</v>
      </c>
      <c r="C51" s="40"/>
      <c r="D51" s="70">
        <v>0</v>
      </c>
      <c r="E51" s="7"/>
    </row>
    <row r="52" ht="22.5" spans="1:5">
      <c r="A52" s="32"/>
      <c r="B52" s="53" t="s">
        <v>55</v>
      </c>
      <c r="C52" s="40"/>
      <c r="D52" s="70">
        <v>4636.65</v>
      </c>
      <c r="E52" s="7"/>
    </row>
    <row r="53" spans="1:5">
      <c r="A53" s="34" t="s">
        <v>63</v>
      </c>
      <c r="B53" s="54" t="s">
        <v>220</v>
      </c>
      <c r="C53" s="8" t="s">
        <v>9</v>
      </c>
      <c r="D53" s="69">
        <v>150495.7</v>
      </c>
      <c r="E53" s="7"/>
    </row>
    <row r="54" ht="33.75" spans="1:5">
      <c r="A54" s="32"/>
      <c r="B54" s="56" t="s">
        <v>67</v>
      </c>
      <c r="C54" s="57"/>
      <c r="D54" s="70"/>
      <c r="E54" s="7"/>
    </row>
    <row r="55" ht="52" customHeight="1" spans="1:5">
      <c r="A55" s="32" t="s">
        <v>65</v>
      </c>
      <c r="B55" s="58" t="s">
        <v>69</v>
      </c>
      <c r="C55" s="8" t="s">
        <v>9</v>
      </c>
      <c r="D55" s="69">
        <v>66290</v>
      </c>
      <c r="E55" s="7"/>
    </row>
    <row r="56" ht="65" customHeight="1" spans="1:5">
      <c r="A56" s="32" t="s">
        <v>68</v>
      </c>
      <c r="B56" s="59" t="s">
        <v>71</v>
      </c>
      <c r="C56" s="8" t="s">
        <v>9</v>
      </c>
      <c r="D56" s="69">
        <v>174668.91</v>
      </c>
      <c r="E56" s="7"/>
    </row>
    <row r="57" ht="15" spans="1:5">
      <c r="A57" s="32" t="s">
        <v>70</v>
      </c>
      <c r="B57" s="60" t="s">
        <v>73</v>
      </c>
      <c r="C57" s="8" t="s">
        <v>9</v>
      </c>
      <c r="D57" s="69">
        <v>42149.75</v>
      </c>
      <c r="E57" s="7"/>
    </row>
    <row r="58" spans="1:5">
      <c r="A58" s="32" t="s">
        <v>70</v>
      </c>
      <c r="B58" s="61" t="s">
        <v>74</v>
      </c>
      <c r="C58" s="8" t="s">
        <v>9</v>
      </c>
      <c r="D58" s="69">
        <f>D57+D56+D55+D53+D49+D38+D34+D31+D28+D24</f>
        <v>817828.64</v>
      </c>
      <c r="E58" s="7"/>
    </row>
    <row r="59" ht="15.75" spans="1:5">
      <c r="A59" s="62"/>
      <c r="B59" s="63"/>
      <c r="C59" s="64"/>
      <c r="D59" s="65"/>
      <c r="E59" s="65"/>
    </row>
    <row r="60" ht="15.75" spans="1:5">
      <c r="A60" s="62"/>
      <c r="B60" s="63" t="s">
        <v>109</v>
      </c>
      <c r="C60" s="64"/>
      <c r="D60" s="65">
        <f>D6+D13+D15-D58+D53</f>
        <v>-49509.0699999999</v>
      </c>
      <c r="E60" s="65"/>
    </row>
    <row r="61" ht="15.75" spans="1:5">
      <c r="A61" s="62"/>
      <c r="B61" s="63" t="s">
        <v>110</v>
      </c>
      <c r="C61" s="64"/>
      <c r="D61" s="65">
        <f>D7+D14-D53</f>
        <v>-41884.92</v>
      </c>
      <c r="E61" s="65"/>
    </row>
    <row r="62" ht="15.75" spans="1:5">
      <c r="A62" s="62"/>
      <c r="B62" s="63" t="s">
        <v>120</v>
      </c>
      <c r="C62" s="64"/>
      <c r="D62" s="65">
        <f>D60+D61</f>
        <v>-91393.9899999999</v>
      </c>
      <c r="E62" s="65"/>
    </row>
    <row r="63" ht="15.75" spans="1:6">
      <c r="A63" s="62"/>
      <c r="B63" s="63"/>
      <c r="C63" s="64"/>
      <c r="D63" s="66"/>
      <c r="E63" s="65"/>
      <c r="F63" s="65"/>
    </row>
    <row r="64" ht="15.75" spans="1:4">
      <c r="A64" s="62"/>
      <c r="B64" s="63"/>
      <c r="C64" s="64"/>
      <c r="D64" s="67"/>
    </row>
    <row r="65" spans="2:4">
      <c r="B65" s="68" t="s">
        <v>76</v>
      </c>
      <c r="C65" s="68"/>
      <c r="D65" s="68" t="s">
        <v>77</v>
      </c>
    </row>
    <row r="66" spans="2:4">
      <c r="B66" s="68" t="s">
        <v>78</v>
      </c>
      <c r="C66" s="68"/>
      <c r="D66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workbookViewId="0">
      <selection activeCell="G26" sqref="G26"/>
    </sheetView>
  </sheetViews>
  <sheetFormatPr defaultColWidth="9" defaultRowHeight="14.25" outlineLevelCol="5"/>
  <cols>
    <col min="1" max="1" width="4.71428571428571" style="1" customWidth="1"/>
    <col min="2" max="2" width="38.7142857142857" style="1" customWidth="1"/>
    <col min="3" max="3" width="8" style="1" customWidth="1"/>
    <col min="4" max="4" width="12.8571428571429" style="1" customWidth="1"/>
    <col min="5" max="5" width="11" style="1" customWidth="1"/>
    <col min="6" max="6" width="11.5714285714286" style="1" customWidth="1"/>
    <col min="7" max="7" width="12.4285714285714" style="1" customWidth="1"/>
    <col min="8" max="8" width="11.7142857142857" style="1" customWidth="1"/>
    <col min="9" max="9" width="15.4285714285714" style="1" customWidth="1"/>
    <col min="10" max="12" width="9.28571428571429" style="1" customWidth="1"/>
    <col min="13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221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222</v>
      </c>
    </row>
    <row r="6" spans="1:5">
      <c r="A6" s="7"/>
      <c r="B6" s="8" t="s">
        <v>89</v>
      </c>
      <c r="C6" s="9" t="s">
        <v>9</v>
      </c>
      <c r="D6" s="10">
        <v>-192485.61</v>
      </c>
      <c r="E6" s="7"/>
    </row>
    <row r="7" spans="1:5">
      <c r="A7" s="7"/>
      <c r="B7" s="8" t="s">
        <v>90</v>
      </c>
      <c r="C7" s="9" t="s">
        <v>9</v>
      </c>
      <c r="D7" s="10">
        <v>0</v>
      </c>
      <c r="E7" s="7"/>
    </row>
    <row r="8" spans="1:5">
      <c r="A8" s="7"/>
      <c r="B8" s="11" t="s">
        <v>5</v>
      </c>
      <c r="C8" s="9" t="s">
        <v>6</v>
      </c>
      <c r="D8" s="12">
        <v>6294.07</v>
      </c>
      <c r="E8" s="7"/>
    </row>
    <row r="9" spans="1:5">
      <c r="A9" s="7"/>
      <c r="B9" s="11" t="s">
        <v>7</v>
      </c>
      <c r="C9" s="9" t="s">
        <v>6</v>
      </c>
      <c r="D9" s="12">
        <v>4304.47</v>
      </c>
      <c r="E9" s="7"/>
    </row>
    <row r="10" spans="1:5">
      <c r="A10" s="7"/>
      <c r="B10" s="13" t="s">
        <v>8</v>
      </c>
      <c r="C10" s="8" t="s">
        <v>9</v>
      </c>
      <c r="D10" s="10">
        <v>884898.21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11</v>
      </c>
      <c r="C13" s="9" t="s">
        <v>9</v>
      </c>
      <c r="D13" s="12">
        <v>791203.27</v>
      </c>
      <c r="E13" s="7"/>
    </row>
    <row r="14" spans="1:5">
      <c r="A14" s="7">
        <v>2</v>
      </c>
      <c r="B14" s="9" t="s">
        <v>12</v>
      </c>
      <c r="C14" s="9" t="s">
        <v>9</v>
      </c>
      <c r="D14" s="12">
        <v>8000</v>
      </c>
      <c r="E14" s="7"/>
    </row>
    <row r="15" spans="1:5">
      <c r="A15" s="7"/>
      <c r="B15" s="9"/>
      <c r="C15" s="8"/>
      <c r="D15" s="12"/>
      <c r="E15" s="7"/>
    </row>
    <row r="16" spans="1:5">
      <c r="A16" s="7"/>
      <c r="B16" s="13" t="s">
        <v>13</v>
      </c>
      <c r="C16" s="8" t="s">
        <v>9</v>
      </c>
      <c r="D16" s="10">
        <f>D13+D14+D15</f>
        <v>799203.27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8.75" customHeight="1" spans="1:5">
      <c r="A21" s="16" t="s">
        <v>15</v>
      </c>
      <c r="B21" s="17"/>
      <c r="C21" s="18" t="s">
        <v>95</v>
      </c>
      <c r="D21" s="19" t="s">
        <v>16</v>
      </c>
      <c r="E21" s="19" t="s">
        <v>218</v>
      </c>
    </row>
    <row r="22" ht="28.5" customHeight="1" spans="1:5">
      <c r="A22" s="16" t="s">
        <v>18</v>
      </c>
      <c r="B22" s="21" t="s">
        <v>19</v>
      </c>
      <c r="C22" s="21" t="s">
        <v>97</v>
      </c>
      <c r="D22" s="19" t="s">
        <v>20</v>
      </c>
      <c r="E22" s="138"/>
    </row>
    <row r="23" ht="25.5" spans="1:5">
      <c r="A23" s="23" t="s">
        <v>21</v>
      </c>
      <c r="B23" s="24" t="s">
        <v>98</v>
      </c>
      <c r="C23" s="139" t="s">
        <v>9</v>
      </c>
      <c r="D23" s="7"/>
      <c r="E23" s="7"/>
    </row>
    <row r="24" ht="51" spans="1:5">
      <c r="A24" s="23"/>
      <c r="B24" s="26" t="s">
        <v>23</v>
      </c>
      <c r="C24" s="27">
        <f>C25+C26+C27</f>
        <v>0</v>
      </c>
      <c r="D24" s="69">
        <f>D25+D26+D27</f>
        <v>129294.49</v>
      </c>
      <c r="E24" s="7"/>
    </row>
    <row r="25" ht="78.75" spans="1:5">
      <c r="A25" s="23"/>
      <c r="B25" s="29" t="s">
        <v>24</v>
      </c>
      <c r="C25" s="30"/>
      <c r="D25" s="70">
        <v>61024.49</v>
      </c>
      <c r="E25" s="7"/>
    </row>
    <row r="26" ht="112.5" spans="1:5">
      <c r="A26" s="31"/>
      <c r="B26" s="29" t="s">
        <v>25</v>
      </c>
      <c r="C26" s="30"/>
      <c r="D26" s="70">
        <v>60006</v>
      </c>
      <c r="E26" s="7"/>
    </row>
    <row r="27" ht="22.5" spans="1:5">
      <c r="A27" s="32"/>
      <c r="B27" s="41" t="s">
        <v>26</v>
      </c>
      <c r="C27" s="30"/>
      <c r="D27" s="70">
        <v>8264</v>
      </c>
      <c r="E27" s="7"/>
    </row>
    <row r="28" ht="25.5" spans="1:5">
      <c r="A28" s="23"/>
      <c r="B28" s="26" t="s">
        <v>27</v>
      </c>
      <c r="C28" s="139" t="s">
        <v>9</v>
      </c>
      <c r="D28" s="69">
        <f>D29+D30</f>
        <v>7116.15</v>
      </c>
      <c r="E28" s="7"/>
    </row>
    <row r="29" spans="1:5">
      <c r="A29" s="34"/>
      <c r="B29" s="72" t="s">
        <v>28</v>
      </c>
      <c r="C29" s="36"/>
      <c r="D29" s="70">
        <v>5050</v>
      </c>
      <c r="E29" s="7"/>
    </row>
    <row r="30" spans="1:5">
      <c r="A30" s="23"/>
      <c r="B30" s="72" t="s">
        <v>29</v>
      </c>
      <c r="C30" s="36"/>
      <c r="D30" s="70">
        <v>2066.15</v>
      </c>
      <c r="E30" s="7"/>
    </row>
    <row r="31" ht="38.25" spans="1:5">
      <c r="A31" s="23" t="s">
        <v>30</v>
      </c>
      <c r="B31" s="26" t="s">
        <v>31</v>
      </c>
      <c r="C31" s="139" t="s">
        <v>9</v>
      </c>
      <c r="D31" s="69">
        <f>D32+D33</f>
        <v>40992</v>
      </c>
      <c r="E31" s="7"/>
    </row>
    <row r="32" ht="78.75" spans="1:5">
      <c r="A32" s="38"/>
      <c r="B32" s="29" t="s">
        <v>32</v>
      </c>
      <c r="C32" s="30"/>
      <c r="D32" s="70">
        <v>30992</v>
      </c>
      <c r="E32" s="7"/>
    </row>
    <row r="33" ht="29.25" customHeight="1" spans="1:5">
      <c r="A33" s="38"/>
      <c r="B33" s="39" t="s">
        <v>33</v>
      </c>
      <c r="C33" s="40"/>
      <c r="D33" s="70">
        <v>10000</v>
      </c>
      <c r="E33" s="7"/>
    </row>
    <row r="34" ht="52.5" customHeight="1" spans="1:5">
      <c r="A34" s="38" t="s">
        <v>34</v>
      </c>
      <c r="B34" s="26" t="s">
        <v>35</v>
      </c>
      <c r="C34" s="139" t="s">
        <v>9</v>
      </c>
      <c r="D34" s="69">
        <f>D35+D36+D37</f>
        <v>5368</v>
      </c>
      <c r="E34" s="7"/>
    </row>
    <row r="35" ht="33.75" spans="1:5">
      <c r="A35" s="34"/>
      <c r="B35" s="41" t="s">
        <v>36</v>
      </c>
      <c r="C35" s="40"/>
      <c r="D35" s="70">
        <v>3248</v>
      </c>
      <c r="E35" s="7"/>
    </row>
    <row r="36" ht="22.5" spans="1:5">
      <c r="A36" s="34"/>
      <c r="B36" s="39" t="s">
        <v>99</v>
      </c>
      <c r="C36" s="40"/>
      <c r="D36" s="70">
        <v>2120</v>
      </c>
      <c r="E36" s="7"/>
    </row>
    <row r="37" ht="22.5" spans="1:5">
      <c r="A37" s="34"/>
      <c r="B37" s="39" t="s">
        <v>38</v>
      </c>
      <c r="C37" s="40"/>
      <c r="D37" s="70">
        <v>0</v>
      </c>
      <c r="E37" s="7"/>
    </row>
    <row r="38" ht="15.75" spans="1:5">
      <c r="A38" s="32" t="s">
        <v>39</v>
      </c>
      <c r="B38" s="42" t="s">
        <v>40</v>
      </c>
      <c r="C38" s="139" t="s">
        <v>9</v>
      </c>
      <c r="D38" s="69">
        <f>D39+D40+D41+D43+D44+D45+D46</f>
        <v>38538.46</v>
      </c>
      <c r="E38" s="7"/>
    </row>
    <row r="39" spans="1:5">
      <c r="A39" s="43"/>
      <c r="B39" s="44" t="s">
        <v>41</v>
      </c>
      <c r="C39" s="45"/>
      <c r="D39" s="70">
        <v>2234.4</v>
      </c>
      <c r="E39" s="7"/>
    </row>
    <row r="40" ht="22.5" spans="1:5">
      <c r="A40" s="43"/>
      <c r="B40" s="44" t="s">
        <v>42</v>
      </c>
      <c r="C40" s="45"/>
      <c r="D40" s="70">
        <v>12000</v>
      </c>
      <c r="E40" s="7"/>
    </row>
    <row r="41" spans="1:5">
      <c r="A41" s="43"/>
      <c r="B41" s="46" t="s">
        <v>43</v>
      </c>
      <c r="C41" s="45"/>
      <c r="D41" s="70">
        <v>17045.7</v>
      </c>
      <c r="E41" s="7"/>
    </row>
    <row r="42" ht="33.75" spans="1:5">
      <c r="A42" s="32"/>
      <c r="B42" s="47" t="s">
        <v>44</v>
      </c>
      <c r="C42" s="45"/>
      <c r="D42" s="70"/>
      <c r="E42" s="7"/>
    </row>
    <row r="43" spans="1:5">
      <c r="A43" s="43"/>
      <c r="B43" s="48" t="s">
        <v>127</v>
      </c>
      <c r="C43" s="45"/>
      <c r="D43" s="70">
        <v>0</v>
      </c>
      <c r="E43" s="7"/>
    </row>
    <row r="44" spans="1:5">
      <c r="A44" s="43"/>
      <c r="B44" s="48" t="s">
        <v>101</v>
      </c>
      <c r="C44" s="45"/>
      <c r="D44" s="70">
        <v>801.65</v>
      </c>
      <c r="E44" s="7"/>
    </row>
    <row r="45" spans="1:5">
      <c r="A45" s="30"/>
      <c r="B45" s="48" t="s">
        <v>102</v>
      </c>
      <c r="C45" s="45"/>
      <c r="D45" s="70">
        <v>6456.71</v>
      </c>
      <c r="E45" s="7"/>
    </row>
    <row r="46" ht="27" customHeight="1" spans="1:5">
      <c r="A46" s="43"/>
      <c r="B46" s="48" t="s">
        <v>48</v>
      </c>
      <c r="C46" s="45"/>
      <c r="D46" s="70">
        <v>0</v>
      </c>
      <c r="E46" s="7"/>
    </row>
    <row r="47" ht="38.25" spans="1:5">
      <c r="A47" s="13" t="s">
        <v>49</v>
      </c>
      <c r="B47" s="49" t="s">
        <v>50</v>
      </c>
      <c r="C47" s="50"/>
      <c r="D47" s="70"/>
      <c r="E47" s="7"/>
    </row>
    <row r="48" spans="1:5">
      <c r="A48" s="50"/>
      <c r="B48" s="51" t="s">
        <v>51</v>
      </c>
      <c r="C48" s="50"/>
      <c r="D48" s="70"/>
      <c r="E48" s="7"/>
    </row>
    <row r="49" ht="25.5" spans="1:5">
      <c r="A49" s="32"/>
      <c r="B49" s="52" t="s">
        <v>52</v>
      </c>
      <c r="C49" s="139" t="s">
        <v>9</v>
      </c>
      <c r="D49" s="69">
        <f>D50+D51+D52</f>
        <v>80638.82</v>
      </c>
      <c r="E49" s="7"/>
    </row>
    <row r="50" ht="22.5" spans="1:5">
      <c r="A50" s="34"/>
      <c r="B50" s="29" t="s">
        <v>53</v>
      </c>
      <c r="C50" s="40"/>
      <c r="D50" s="70">
        <v>80638.82</v>
      </c>
      <c r="E50" s="7"/>
    </row>
    <row r="51" spans="1:5">
      <c r="A51" s="32"/>
      <c r="B51" s="53" t="s">
        <v>54</v>
      </c>
      <c r="C51" s="40"/>
      <c r="D51" s="70">
        <v>0</v>
      </c>
      <c r="E51" s="7"/>
    </row>
    <row r="52" ht="22.5" spans="1:5">
      <c r="A52" s="32"/>
      <c r="B52" s="53" t="s">
        <v>55</v>
      </c>
      <c r="C52" s="40"/>
      <c r="D52" s="70">
        <v>0</v>
      </c>
      <c r="E52" s="7"/>
    </row>
    <row r="53" spans="1:5">
      <c r="A53" s="50"/>
      <c r="B53" s="78" t="s">
        <v>56</v>
      </c>
      <c r="C53" s="50"/>
      <c r="D53" s="70"/>
      <c r="E53" s="7"/>
    </row>
    <row r="54" spans="1:5">
      <c r="A54" s="18"/>
      <c r="B54" s="79" t="s">
        <v>57</v>
      </c>
      <c r="C54" s="140" t="s">
        <v>9</v>
      </c>
      <c r="D54" s="69">
        <f>D55+D56+D57+D58+D59</f>
        <v>103736.48</v>
      </c>
      <c r="E54" s="7"/>
    </row>
    <row r="55" spans="1:5">
      <c r="A55" s="18"/>
      <c r="B55" s="80" t="s">
        <v>58</v>
      </c>
      <c r="C55" s="81"/>
      <c r="D55" s="70">
        <v>30244.49</v>
      </c>
      <c r="E55" s="7"/>
    </row>
    <row r="56" spans="1:5">
      <c r="A56" s="18"/>
      <c r="B56" s="80" t="s">
        <v>59</v>
      </c>
      <c r="C56" s="40"/>
      <c r="D56" s="70">
        <v>61623.15</v>
      </c>
      <c r="E56" s="7"/>
    </row>
    <row r="57" spans="1:5">
      <c r="A57" s="18"/>
      <c r="B57" s="80" t="s">
        <v>60</v>
      </c>
      <c r="C57" s="81"/>
      <c r="D57" s="70">
        <v>5670.84</v>
      </c>
      <c r="E57" s="7"/>
    </row>
    <row r="58" spans="1:5">
      <c r="A58" s="18"/>
      <c r="B58" s="80" t="s">
        <v>62</v>
      </c>
      <c r="C58" s="40"/>
      <c r="D58" s="70">
        <v>0</v>
      </c>
      <c r="E58" s="7"/>
    </row>
    <row r="59" spans="1:5">
      <c r="A59" s="18"/>
      <c r="B59" s="29" t="s">
        <v>107</v>
      </c>
      <c r="C59" s="40"/>
      <c r="D59" s="70">
        <v>6198</v>
      </c>
      <c r="E59" s="7"/>
    </row>
    <row r="60" spans="1:5">
      <c r="A60" s="34" t="s">
        <v>63</v>
      </c>
      <c r="B60" s="54" t="s">
        <v>66</v>
      </c>
      <c r="C60" s="139" t="s">
        <v>9</v>
      </c>
      <c r="D60" s="69">
        <v>11903.94</v>
      </c>
      <c r="E60" s="7"/>
    </row>
    <row r="61" ht="33.75" spans="1:5">
      <c r="A61" s="32"/>
      <c r="B61" s="56" t="s">
        <v>67</v>
      </c>
      <c r="C61" s="55"/>
      <c r="D61" s="70"/>
      <c r="E61" s="7"/>
    </row>
    <row r="62" ht="48" spans="1:5">
      <c r="A62" s="32" t="s">
        <v>65</v>
      </c>
      <c r="B62" s="58" t="s">
        <v>69</v>
      </c>
      <c r="C62" s="139" t="s">
        <v>9</v>
      </c>
      <c r="D62" s="69">
        <v>65600.12</v>
      </c>
      <c r="E62" s="7"/>
    </row>
    <row r="63" ht="60" spans="1:5">
      <c r="A63" s="32" t="s">
        <v>68</v>
      </c>
      <c r="B63" s="59" t="s">
        <v>71</v>
      </c>
      <c r="C63" s="141" t="s">
        <v>9</v>
      </c>
      <c r="D63" s="69">
        <v>178904.51</v>
      </c>
      <c r="E63" s="7"/>
    </row>
    <row r="64" ht="15" spans="1:5">
      <c r="A64" s="32" t="s">
        <v>70</v>
      </c>
      <c r="B64" s="60" t="s">
        <v>73</v>
      </c>
      <c r="C64" s="141" t="s">
        <v>9</v>
      </c>
      <c r="D64" s="69">
        <v>47952.2</v>
      </c>
      <c r="E64" s="7"/>
    </row>
    <row r="65" spans="1:5">
      <c r="A65" s="32" t="s">
        <v>70</v>
      </c>
      <c r="B65" s="61" t="s">
        <v>74</v>
      </c>
      <c r="C65" s="141" t="s">
        <v>9</v>
      </c>
      <c r="D65" s="69">
        <f>D64+D63+D62+D60+D54+D49+D38+D34+D31+D28+D24</f>
        <v>710045.17</v>
      </c>
      <c r="E65" s="7"/>
    </row>
    <row r="66" ht="15.75" spans="1:5">
      <c r="A66" s="62"/>
      <c r="B66" s="63"/>
      <c r="C66" s="64"/>
      <c r="D66" s="96"/>
      <c r="E66" s="66"/>
    </row>
    <row r="67" ht="15.75" spans="1:5">
      <c r="A67" s="62"/>
      <c r="B67" s="63" t="s">
        <v>83</v>
      </c>
      <c r="C67" s="64"/>
      <c r="D67" s="96">
        <f>D6+D7+D16-D65</f>
        <v>-103327.51</v>
      </c>
      <c r="E67" s="66"/>
    </row>
    <row r="68" ht="15.75" spans="1:6">
      <c r="A68" s="62"/>
      <c r="B68" s="63"/>
      <c r="C68" s="64"/>
      <c r="D68" s="66"/>
      <c r="E68" s="65"/>
      <c r="F68" s="66"/>
    </row>
    <row r="69" ht="15.75" spans="1:6">
      <c r="A69" s="62"/>
      <c r="B69" s="63"/>
      <c r="C69" s="64"/>
      <c r="D69" s="66"/>
      <c r="E69" s="65"/>
      <c r="F69" s="66"/>
    </row>
    <row r="70" spans="1:3">
      <c r="A70" s="62"/>
      <c r="C70" s="110"/>
    </row>
    <row r="71" spans="1:5">
      <c r="A71" s="62"/>
      <c r="B71" s="68" t="s">
        <v>76</v>
      </c>
      <c r="C71" s="68"/>
      <c r="D71" s="68" t="s">
        <v>77</v>
      </c>
      <c r="E71" s="68"/>
    </row>
    <row r="72" spans="2:5">
      <c r="B72" s="68" t="s">
        <v>78</v>
      </c>
      <c r="C72" s="68"/>
      <c r="D72" s="68" t="s">
        <v>79</v>
      </c>
      <c r="E72" s="68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topLeftCell="A60" workbookViewId="0">
      <selection activeCell="I68" sqref="I68"/>
    </sheetView>
  </sheetViews>
  <sheetFormatPr defaultColWidth="9" defaultRowHeight="14.25"/>
  <cols>
    <col min="1" max="1" width="4.71428571428571" style="1" customWidth="1"/>
    <col min="2" max="2" width="38.7142857142857" style="1" customWidth="1"/>
    <col min="3" max="3" width="10.4285714285714" style="1" customWidth="1"/>
    <col min="4" max="4" width="12.7142857142857" style="1" customWidth="1"/>
    <col min="5" max="5" width="12.5714285714286" style="1" customWidth="1"/>
    <col min="6" max="6" width="9.71428571428571" style="1" customWidth="1"/>
    <col min="7" max="7" width="11.5714285714286" style="1" customWidth="1"/>
    <col min="8" max="8" width="13.1428571428571" style="1" customWidth="1"/>
    <col min="9" max="9" width="15.1428571428571" style="1" customWidth="1"/>
    <col min="10" max="10" width="12.5714285714286" style="1" customWidth="1"/>
    <col min="11" max="11" width="9.57142857142857" style="1" customWidth="1"/>
    <col min="12" max="12" width="9" style="1"/>
    <col min="13" max="13" width="9.57142857142857" style="1" customWidth="1"/>
    <col min="14" max="14" width="10" style="1" customWidth="1"/>
    <col min="15" max="15" width="9.28571428571429" style="1" customWidth="1"/>
    <col min="1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</v>
      </c>
      <c r="B2" s="4"/>
      <c r="C2" s="4"/>
      <c r="D2" s="4"/>
      <c r="E2" s="4"/>
      <c r="F2" s="4"/>
    </row>
    <row r="3" ht="15" customHeight="1" spans="1:5">
      <c r="A3" s="5"/>
      <c r="B3" s="4" t="s">
        <v>80</v>
      </c>
      <c r="C3" s="4"/>
      <c r="D3" s="4"/>
      <c r="E3" s="4"/>
    </row>
    <row r="4" spans="2:4">
      <c r="B4" s="6"/>
      <c r="C4" s="6"/>
      <c r="D4" s="6"/>
    </row>
    <row r="5" spans="2:4">
      <c r="B5" s="6" t="s">
        <v>81</v>
      </c>
      <c r="C5" s="6"/>
      <c r="D5" s="6" t="s">
        <v>82</v>
      </c>
    </row>
    <row r="6" ht="15" spans="1:5">
      <c r="A6" s="7"/>
      <c r="B6" s="8" t="s">
        <v>83</v>
      </c>
      <c r="C6" s="11" t="s">
        <v>9</v>
      </c>
      <c r="D6" s="28">
        <v>-357810.95</v>
      </c>
      <c r="E6" s="7"/>
    </row>
    <row r="7" ht="15" spans="1:5">
      <c r="A7" s="7"/>
      <c r="B7" s="8"/>
      <c r="C7" s="11"/>
      <c r="D7" s="28"/>
      <c r="E7" s="7"/>
    </row>
    <row r="8" spans="1:5">
      <c r="A8" s="7"/>
      <c r="B8" s="11" t="s">
        <v>5</v>
      </c>
      <c r="C8" s="11" t="s">
        <v>6</v>
      </c>
      <c r="D8" s="70">
        <v>9807.1</v>
      </c>
      <c r="E8" s="7"/>
    </row>
    <row r="9" spans="1:5">
      <c r="A9" s="7"/>
      <c r="B9" s="11" t="s">
        <v>7</v>
      </c>
      <c r="C9" s="11" t="s">
        <v>6</v>
      </c>
      <c r="D9" s="70">
        <v>6541.9</v>
      </c>
      <c r="E9" s="7"/>
    </row>
    <row r="10" spans="1:5">
      <c r="A10" s="7"/>
      <c r="B10" s="13" t="s">
        <v>8</v>
      </c>
      <c r="C10" s="11" t="s">
        <v>9</v>
      </c>
      <c r="D10" s="70">
        <v>1508208.18</v>
      </c>
      <c r="E10" s="7"/>
    </row>
    <row r="11" spans="1:5">
      <c r="A11" s="7"/>
      <c r="B11" s="8"/>
      <c r="C11" s="8"/>
      <c r="D11" s="70"/>
      <c r="E11" s="7"/>
    </row>
    <row r="12" spans="1:5">
      <c r="A12" s="7"/>
      <c r="B12" s="13" t="s">
        <v>10</v>
      </c>
      <c r="C12" s="13"/>
      <c r="D12" s="70"/>
      <c r="E12" s="7"/>
    </row>
    <row r="13" spans="1:5">
      <c r="A13" s="7">
        <v>1</v>
      </c>
      <c r="B13" s="9" t="s">
        <v>11</v>
      </c>
      <c r="C13" s="11" t="s">
        <v>9</v>
      </c>
      <c r="D13" s="70">
        <v>1481645.73</v>
      </c>
      <c r="E13" s="7"/>
    </row>
    <row r="14" spans="1:5">
      <c r="A14" s="7">
        <v>2</v>
      </c>
      <c r="B14" s="9" t="s">
        <v>12</v>
      </c>
      <c r="C14" s="9"/>
      <c r="D14" s="70">
        <v>12000</v>
      </c>
      <c r="E14" s="7"/>
    </row>
    <row r="15" spans="1:5">
      <c r="A15" s="7"/>
      <c r="B15" s="9"/>
      <c r="C15" s="9"/>
      <c r="D15" s="70"/>
      <c r="E15" s="7"/>
    </row>
    <row r="16" spans="1:5">
      <c r="A16" s="7"/>
      <c r="B16" s="13" t="s">
        <v>13</v>
      </c>
      <c r="C16" s="11" t="s">
        <v>9</v>
      </c>
      <c r="D16" s="69">
        <f>D13+D14+D15</f>
        <v>1493645.73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179" t="s">
        <v>14</v>
      </c>
      <c r="C19" s="179"/>
    </row>
    <row r="20" spans="1:5">
      <c r="A20" s="14"/>
      <c r="B20" s="15"/>
      <c r="C20" s="15"/>
      <c r="D20" s="14"/>
      <c r="E20" s="14"/>
    </row>
    <row r="21" ht="15.75" customHeight="1" spans="1:5">
      <c r="A21" s="16" t="s">
        <v>15</v>
      </c>
      <c r="B21" s="17"/>
      <c r="C21" s="17"/>
      <c r="D21" s="180" t="s">
        <v>16</v>
      </c>
      <c r="E21" s="180" t="s">
        <v>17</v>
      </c>
    </row>
    <row r="22" spans="1:5">
      <c r="A22" s="16" t="s">
        <v>18</v>
      </c>
      <c r="B22" s="21" t="s">
        <v>19</v>
      </c>
      <c r="C22" s="18"/>
      <c r="D22" s="180" t="s">
        <v>84</v>
      </c>
      <c r="E22" s="22"/>
    </row>
    <row r="23" ht="30" customHeight="1" spans="1:5">
      <c r="A23" s="23" t="s">
        <v>21</v>
      </c>
      <c r="B23" s="24" t="s">
        <v>22</v>
      </c>
      <c r="C23" s="24"/>
      <c r="D23" s="7"/>
      <c r="E23" s="7"/>
    </row>
    <row r="24" ht="51" spans="1:5">
      <c r="A24" s="23"/>
      <c r="B24" s="26" t="s">
        <v>23</v>
      </c>
      <c r="C24" s="181" t="s">
        <v>9</v>
      </c>
      <c r="D24" s="69">
        <f>D25+D26+D27</f>
        <v>250190</v>
      </c>
      <c r="E24" s="91"/>
    </row>
    <row r="25" ht="81" customHeight="1" spans="1:5">
      <c r="A25" s="23"/>
      <c r="B25" s="29" t="s">
        <v>24</v>
      </c>
      <c r="C25" s="29"/>
      <c r="D25" s="70">
        <v>129000</v>
      </c>
      <c r="E25" s="91"/>
    </row>
    <row r="26" ht="112.5" spans="1:5">
      <c r="A26" s="31"/>
      <c r="B26" s="29" t="s">
        <v>25</v>
      </c>
      <c r="C26" s="29"/>
      <c r="D26" s="70">
        <v>108600</v>
      </c>
      <c r="E26" s="91"/>
    </row>
    <row r="27" ht="27.75" customHeight="1" spans="1:14">
      <c r="A27" s="32"/>
      <c r="B27" s="41" t="s">
        <v>26</v>
      </c>
      <c r="C27" s="122"/>
      <c r="D27" s="70">
        <v>12590</v>
      </c>
      <c r="E27" s="91"/>
      <c r="N27" s="112"/>
    </row>
    <row r="28" ht="25.5" spans="1:5">
      <c r="A28" s="23"/>
      <c r="B28" s="26" t="s">
        <v>27</v>
      </c>
      <c r="C28" s="181" t="s">
        <v>9</v>
      </c>
      <c r="D28" s="69">
        <f>D29+D30</f>
        <v>13788</v>
      </c>
      <c r="E28" s="91"/>
    </row>
    <row r="29" ht="16.5" customHeight="1" spans="1:5">
      <c r="A29" s="34"/>
      <c r="B29" s="72" t="s">
        <v>28</v>
      </c>
      <c r="C29" s="30"/>
      <c r="D29" s="70">
        <v>11426</v>
      </c>
      <c r="E29" s="91"/>
    </row>
    <row r="30" ht="15" spans="1:5">
      <c r="A30" s="23"/>
      <c r="B30" s="35" t="s">
        <v>29</v>
      </c>
      <c r="C30" s="30"/>
      <c r="D30" s="70">
        <v>2362</v>
      </c>
      <c r="E30" s="91"/>
    </row>
    <row r="31" ht="39.75" customHeight="1" spans="1:5">
      <c r="A31" s="23" t="s">
        <v>30</v>
      </c>
      <c r="B31" s="26" t="s">
        <v>31</v>
      </c>
      <c r="C31" s="181" t="s">
        <v>9</v>
      </c>
      <c r="D31" s="69">
        <f>D32+D33</f>
        <v>58200</v>
      </c>
      <c r="E31" s="91"/>
    </row>
    <row r="32" ht="80" customHeight="1" spans="1:5">
      <c r="A32" s="38"/>
      <c r="B32" s="29" t="s">
        <v>32</v>
      </c>
      <c r="C32" s="182"/>
      <c r="D32" s="70">
        <v>47200</v>
      </c>
      <c r="E32" s="91"/>
    </row>
    <row r="33" ht="25.5" customHeight="1" spans="1:5">
      <c r="A33" s="38"/>
      <c r="B33" s="39" t="s">
        <v>33</v>
      </c>
      <c r="C33" s="183"/>
      <c r="D33" s="70">
        <v>11000</v>
      </c>
      <c r="E33" s="91"/>
    </row>
    <row r="34" ht="41.25" customHeight="1" spans="1:5">
      <c r="A34" s="38" t="s">
        <v>34</v>
      </c>
      <c r="B34" s="26" t="s">
        <v>35</v>
      </c>
      <c r="C34" s="181" t="s">
        <v>9</v>
      </c>
      <c r="D34" s="69">
        <f>D35+D36+D37</f>
        <v>2720</v>
      </c>
      <c r="E34" s="91"/>
    </row>
    <row r="35" ht="41" customHeight="1" spans="1:5">
      <c r="A35" s="34"/>
      <c r="B35" s="41" t="s">
        <v>36</v>
      </c>
      <c r="C35" s="122"/>
      <c r="D35" s="70">
        <v>1220</v>
      </c>
      <c r="E35" s="91"/>
    </row>
    <row r="36" ht="27" customHeight="1" spans="1:5">
      <c r="A36" s="34"/>
      <c r="B36" s="39" t="s">
        <v>37</v>
      </c>
      <c r="C36" s="122"/>
      <c r="D36" s="70">
        <v>1500</v>
      </c>
      <c r="E36" s="91"/>
    </row>
    <row r="37" ht="28.5" customHeight="1" spans="1:5">
      <c r="A37" s="34"/>
      <c r="B37" s="39" t="s">
        <v>38</v>
      </c>
      <c r="C37" s="122"/>
      <c r="D37" s="70">
        <v>0</v>
      </c>
      <c r="E37" s="91"/>
    </row>
    <row r="38" ht="17.25" customHeight="1" spans="1:5">
      <c r="A38" s="32" t="s">
        <v>39</v>
      </c>
      <c r="B38" s="42" t="s">
        <v>40</v>
      </c>
      <c r="C38" s="181" t="s">
        <v>9</v>
      </c>
      <c r="D38" s="69">
        <f>D39+D40+D41+D43+D44+D45+D46</f>
        <v>49104.84</v>
      </c>
      <c r="E38" s="91"/>
    </row>
    <row r="39" ht="15" customHeight="1" spans="1:5">
      <c r="A39" s="43"/>
      <c r="B39" s="44" t="s">
        <v>41</v>
      </c>
      <c r="C39" s="130"/>
      <c r="D39" s="70">
        <v>6336.98</v>
      </c>
      <c r="E39" s="91"/>
    </row>
    <row r="40" ht="23.25" customHeight="1" spans="1:5">
      <c r="A40" s="43"/>
      <c r="B40" s="44" t="s">
        <v>42</v>
      </c>
      <c r="C40" s="130"/>
      <c r="D40" s="70">
        <v>15000</v>
      </c>
      <c r="E40" s="91"/>
    </row>
    <row r="41" ht="15.75" customHeight="1" spans="1:5">
      <c r="A41" s="43"/>
      <c r="B41" s="46" t="s">
        <v>43</v>
      </c>
      <c r="C41" s="131"/>
      <c r="D41" s="70">
        <v>20779.77</v>
      </c>
      <c r="E41" s="91"/>
    </row>
    <row r="42" ht="38" customHeight="1" spans="1:5">
      <c r="A42" s="32"/>
      <c r="B42" s="47" t="s">
        <v>44</v>
      </c>
      <c r="C42" s="135"/>
      <c r="D42" s="70"/>
      <c r="E42" s="91"/>
    </row>
    <row r="43" ht="16.5" customHeight="1" spans="1:5">
      <c r="A43" s="43"/>
      <c r="B43" s="48" t="s">
        <v>45</v>
      </c>
      <c r="C43" s="95"/>
      <c r="D43" s="70">
        <v>85.95</v>
      </c>
      <c r="E43" s="91"/>
    </row>
    <row r="44" ht="15" customHeight="1" spans="1:5">
      <c r="A44" s="30"/>
      <c r="B44" s="48" t="s">
        <v>46</v>
      </c>
      <c r="C44" s="95"/>
      <c r="D44" s="70">
        <v>6902.14</v>
      </c>
      <c r="E44" s="91"/>
    </row>
    <row r="45" ht="15" spans="1:5">
      <c r="A45" s="43"/>
      <c r="B45" s="48" t="s">
        <v>85</v>
      </c>
      <c r="C45" s="95"/>
      <c r="D45" s="70">
        <v>0</v>
      </c>
      <c r="E45" s="91"/>
    </row>
    <row r="46" ht="27" customHeight="1" spans="1:5">
      <c r="A46" s="43"/>
      <c r="B46" s="48" t="s">
        <v>48</v>
      </c>
      <c r="C46" s="95"/>
      <c r="D46" s="70">
        <v>0</v>
      </c>
      <c r="E46" s="91"/>
    </row>
    <row r="47" ht="42" customHeight="1" spans="1:5">
      <c r="A47" s="13" t="s">
        <v>49</v>
      </c>
      <c r="B47" s="49" t="s">
        <v>50</v>
      </c>
      <c r="C47" s="49"/>
      <c r="D47" s="7"/>
      <c r="E47" s="91"/>
    </row>
    <row r="48" ht="22.5" customHeight="1" spans="1:5">
      <c r="A48" s="50"/>
      <c r="B48" s="51" t="s">
        <v>51</v>
      </c>
      <c r="C48" s="51"/>
      <c r="D48" s="7"/>
      <c r="E48" s="91"/>
    </row>
    <row r="49" ht="27.75" customHeight="1" spans="1:5">
      <c r="A49" s="32"/>
      <c r="B49" s="52" t="s">
        <v>52</v>
      </c>
      <c r="C49" s="181" t="s">
        <v>9</v>
      </c>
      <c r="D49" s="69">
        <f>D50+D53+D52+D51</f>
        <v>122386.9</v>
      </c>
      <c r="E49" s="91"/>
    </row>
    <row r="50" ht="22.5" spans="1:5">
      <c r="A50" s="34"/>
      <c r="B50" s="29" t="s">
        <v>53</v>
      </c>
      <c r="C50" s="182"/>
      <c r="D50" s="70">
        <v>117136.3</v>
      </c>
      <c r="E50" s="91"/>
    </row>
    <row r="51" ht="15" spans="1:5">
      <c r="A51" s="32"/>
      <c r="B51" s="53" t="s">
        <v>54</v>
      </c>
      <c r="C51" s="184"/>
      <c r="D51" s="70">
        <v>0</v>
      </c>
      <c r="E51" s="91"/>
    </row>
    <row r="52" spans="1:5">
      <c r="A52" s="32"/>
      <c r="B52" s="53" t="s">
        <v>86</v>
      </c>
      <c r="C52" s="77"/>
      <c r="D52" s="7">
        <v>2159.5</v>
      </c>
      <c r="E52" s="70"/>
    </row>
    <row r="53" ht="22.5" spans="1:5">
      <c r="A53" s="32"/>
      <c r="B53" s="53" t="s">
        <v>55</v>
      </c>
      <c r="C53" s="184"/>
      <c r="D53" s="70">
        <v>3091.1</v>
      </c>
      <c r="E53" s="91"/>
    </row>
    <row r="54" ht="15" spans="1:5">
      <c r="A54" s="50"/>
      <c r="B54" s="78" t="s">
        <v>56</v>
      </c>
      <c r="C54" s="185"/>
      <c r="D54" s="70"/>
      <c r="E54" s="91"/>
    </row>
    <row r="55" ht="15" spans="1:5">
      <c r="A55" s="18"/>
      <c r="B55" s="79" t="s">
        <v>57</v>
      </c>
      <c r="C55" s="181" t="s">
        <v>9</v>
      </c>
      <c r="D55" s="10">
        <f>D56+D57+D59+D60+D58</f>
        <v>290735.62</v>
      </c>
      <c r="E55" s="91"/>
    </row>
    <row r="56" ht="15" spans="1:5">
      <c r="A56" s="18"/>
      <c r="B56" s="80" t="s">
        <v>58</v>
      </c>
      <c r="C56" s="186"/>
      <c r="D56" s="12">
        <v>55002.13</v>
      </c>
      <c r="E56" s="91"/>
    </row>
    <row r="57" ht="15" spans="1:5">
      <c r="A57" s="18"/>
      <c r="B57" s="80" t="s">
        <v>59</v>
      </c>
      <c r="C57" s="186"/>
      <c r="D57" s="12">
        <v>81779.5</v>
      </c>
      <c r="E57" s="91"/>
    </row>
    <row r="58" ht="15" spans="1:5">
      <c r="A58" s="18"/>
      <c r="B58" s="80" t="s">
        <v>60</v>
      </c>
      <c r="C58" s="186"/>
      <c r="D58" s="12">
        <v>10855.7</v>
      </c>
      <c r="E58" s="91"/>
    </row>
    <row r="59" ht="15" spans="1:14">
      <c r="A59" s="18"/>
      <c r="B59" s="80" t="s">
        <v>62</v>
      </c>
      <c r="C59" s="186"/>
      <c r="D59" s="12">
        <v>133098.29</v>
      </c>
      <c r="E59" s="91"/>
      <c r="N59" s="90"/>
    </row>
    <row r="60" ht="15" spans="1:5">
      <c r="A60" s="18"/>
      <c r="B60" s="80" t="s">
        <v>61</v>
      </c>
      <c r="C60" s="186"/>
      <c r="D60" s="12">
        <v>10000</v>
      </c>
      <c r="E60" s="91"/>
    </row>
    <row r="61" ht="15" spans="1:5">
      <c r="A61" s="34" t="s">
        <v>63</v>
      </c>
      <c r="B61" s="54" t="s">
        <v>66</v>
      </c>
      <c r="C61" s="181" t="s">
        <v>9</v>
      </c>
      <c r="D61" s="69">
        <v>69137.98</v>
      </c>
      <c r="E61" s="91"/>
    </row>
    <row r="62" ht="33.75" spans="1:5">
      <c r="A62" s="32"/>
      <c r="B62" s="56" t="s">
        <v>67</v>
      </c>
      <c r="C62" s="187"/>
      <c r="D62" s="69"/>
      <c r="E62" s="91"/>
    </row>
    <row r="63" ht="48" spans="1:5">
      <c r="A63" s="32" t="s">
        <v>65</v>
      </c>
      <c r="B63" s="58" t="s">
        <v>69</v>
      </c>
      <c r="C63" s="181" t="s">
        <v>9</v>
      </c>
      <c r="D63" s="69">
        <v>99994</v>
      </c>
      <c r="E63" s="91"/>
    </row>
    <row r="64" ht="60" spans="1:5">
      <c r="A64" s="32" t="s">
        <v>68</v>
      </c>
      <c r="B64" s="59" t="s">
        <v>71</v>
      </c>
      <c r="C64" s="181" t="s">
        <v>9</v>
      </c>
      <c r="D64" s="69">
        <v>227123.76</v>
      </c>
      <c r="E64" s="91"/>
    </row>
    <row r="65" ht="15" spans="1:5">
      <c r="A65" s="32" t="s">
        <v>70</v>
      </c>
      <c r="B65" s="60" t="s">
        <v>73</v>
      </c>
      <c r="C65" s="181" t="s">
        <v>9</v>
      </c>
      <c r="D65" s="69">
        <v>89618.74</v>
      </c>
      <c r="E65" s="91"/>
    </row>
    <row r="66" ht="15" spans="1:5">
      <c r="A66" s="32" t="s">
        <v>72</v>
      </c>
      <c r="B66" s="61" t="s">
        <v>74</v>
      </c>
      <c r="C66" s="181" t="s">
        <v>9</v>
      </c>
      <c r="D66" s="69">
        <f>D24+D28+D31+D34+D38+D49+D55+D61+D63+D64+D65</f>
        <v>1272999.84</v>
      </c>
      <c r="E66" s="91"/>
    </row>
    <row r="67" ht="15" spans="1:5">
      <c r="A67" s="62"/>
      <c r="B67" s="63"/>
      <c r="C67" s="188"/>
      <c r="D67" s="69"/>
      <c r="E67" s="66"/>
    </row>
    <row r="68" ht="15" spans="1:5">
      <c r="A68" s="34"/>
      <c r="B68" s="189" t="s">
        <v>75</v>
      </c>
      <c r="C68" s="181" t="s">
        <v>9</v>
      </c>
      <c r="D68" s="28">
        <f>D6+D16-D66</f>
        <v>-137165.06</v>
      </c>
      <c r="E68" s="28"/>
    </row>
    <row r="69" spans="2:2">
      <c r="B69" s="93"/>
    </row>
    <row r="70" spans="2:2">
      <c r="B70" s="93"/>
    </row>
    <row r="71" spans="2:4">
      <c r="B71" s="68" t="s">
        <v>76</v>
      </c>
      <c r="C71" s="68"/>
      <c r="D71" s="68" t="s">
        <v>77</v>
      </c>
    </row>
    <row r="72" spans="2:4">
      <c r="B72" s="68" t="s">
        <v>78</v>
      </c>
      <c r="C72" s="68"/>
      <c r="D72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opLeftCell="A55" workbookViewId="0">
      <selection activeCell="F28" sqref="F28"/>
    </sheetView>
  </sheetViews>
  <sheetFormatPr defaultColWidth="9" defaultRowHeight="14.25" outlineLevelCol="5"/>
  <cols>
    <col min="1" max="1" width="4.42857142857143" style="1" customWidth="1"/>
    <col min="2" max="2" width="36.2857142857143" style="1" customWidth="1"/>
    <col min="3" max="3" width="9" style="1"/>
    <col min="4" max="4" width="12.5714285714286" style="1" customWidth="1"/>
    <col min="5" max="5" width="11.2857142857143" style="1" customWidth="1"/>
    <col min="6" max="16384" width="9" style="1"/>
  </cols>
  <sheetData>
    <row r="1" spans="1:4">
      <c r="A1" s="5"/>
      <c r="B1" s="5"/>
      <c r="C1" s="5"/>
      <c r="D1" s="5"/>
    </row>
    <row r="2" ht="15" spans="3:4">
      <c r="C2" s="2" t="s">
        <v>0</v>
      </c>
      <c r="D2" s="3"/>
    </row>
    <row r="3" spans="1:6">
      <c r="A3" s="4" t="s">
        <v>129</v>
      </c>
      <c r="B3" s="4"/>
      <c r="C3" s="4"/>
      <c r="D3" s="4"/>
      <c r="E3" s="4"/>
      <c r="F3" s="4"/>
    </row>
    <row r="4" spans="1:5">
      <c r="A4" s="5"/>
      <c r="B4" s="4" t="s">
        <v>223</v>
      </c>
      <c r="C4" s="4"/>
      <c r="D4" s="4"/>
      <c r="E4" s="4"/>
    </row>
    <row r="5" ht="15" customHeight="1" spans="1:5">
      <c r="A5" s="5"/>
      <c r="B5" s="4"/>
      <c r="C5" s="4"/>
      <c r="D5" s="4"/>
      <c r="E5" s="4"/>
    </row>
    <row r="6" ht="15" customHeight="1" spans="2:4">
      <c r="B6" s="6" t="s">
        <v>81</v>
      </c>
      <c r="C6" s="6"/>
      <c r="D6" s="6" t="s">
        <v>224</v>
      </c>
    </row>
    <row r="7" spans="1:5">
      <c r="A7" s="7"/>
      <c r="B7" s="8" t="s">
        <v>89</v>
      </c>
      <c r="C7" s="9" t="s">
        <v>9</v>
      </c>
      <c r="D7" s="10">
        <v>214068.67</v>
      </c>
      <c r="E7" s="7"/>
    </row>
    <row r="8" spans="1:5">
      <c r="A8" s="7"/>
      <c r="B8" s="8" t="s">
        <v>90</v>
      </c>
      <c r="C8" s="9" t="s">
        <v>9</v>
      </c>
      <c r="D8" s="10">
        <v>76528.84</v>
      </c>
      <c r="E8" s="7"/>
    </row>
    <row r="9" spans="1:5">
      <c r="A9" s="7"/>
      <c r="B9" s="11" t="s">
        <v>5</v>
      </c>
      <c r="C9" s="9" t="s">
        <v>6</v>
      </c>
      <c r="D9" s="12">
        <v>8159.9</v>
      </c>
      <c r="E9" s="7"/>
    </row>
    <row r="10" spans="1:5">
      <c r="A10" s="7"/>
      <c r="B10" s="11" t="s">
        <v>7</v>
      </c>
      <c r="C10" s="9" t="s">
        <v>6</v>
      </c>
      <c r="D10" s="12">
        <v>5309.8</v>
      </c>
      <c r="E10" s="7"/>
    </row>
    <row r="11" spans="1:5">
      <c r="A11" s="7"/>
      <c r="B11" s="13" t="s">
        <v>8</v>
      </c>
      <c r="C11" s="8" t="s">
        <v>9</v>
      </c>
      <c r="D11" s="10">
        <v>1066684.66</v>
      </c>
      <c r="E11" s="7"/>
    </row>
    <row r="12" spans="1:5">
      <c r="A12" s="7"/>
      <c r="B12" s="8"/>
      <c r="C12" s="8"/>
      <c r="D12" s="107"/>
      <c r="E12" s="7"/>
    </row>
    <row r="13" spans="1:5">
      <c r="A13" s="7"/>
      <c r="B13" s="13" t="s">
        <v>10</v>
      </c>
      <c r="C13" s="8"/>
      <c r="D13" s="107"/>
      <c r="E13" s="7"/>
    </row>
    <row r="14" spans="1:5">
      <c r="A14" s="7">
        <v>1</v>
      </c>
      <c r="B14" s="9" t="s">
        <v>93</v>
      </c>
      <c r="C14" s="9" t="s">
        <v>9</v>
      </c>
      <c r="D14" s="12">
        <v>777018.1</v>
      </c>
      <c r="E14" s="7"/>
    </row>
    <row r="15" spans="1:5">
      <c r="A15" s="7">
        <v>2</v>
      </c>
      <c r="B15" s="9" t="s">
        <v>94</v>
      </c>
      <c r="C15" s="9" t="s">
        <v>9</v>
      </c>
      <c r="D15" s="12">
        <v>241289.96</v>
      </c>
      <c r="E15" s="7"/>
    </row>
    <row r="16" spans="1:5">
      <c r="A16" s="7">
        <v>3</v>
      </c>
      <c r="B16" s="9" t="s">
        <v>12</v>
      </c>
      <c r="C16" s="9" t="s">
        <v>9</v>
      </c>
      <c r="D16" s="12">
        <v>6550</v>
      </c>
      <c r="E16" s="7"/>
    </row>
    <row r="17" spans="1:5">
      <c r="A17" s="7">
        <v>4</v>
      </c>
      <c r="B17" s="9" t="s">
        <v>124</v>
      </c>
      <c r="C17" s="9" t="s">
        <v>9</v>
      </c>
      <c r="D17" s="12">
        <v>29775.72</v>
      </c>
      <c r="E17" s="7"/>
    </row>
    <row r="18" spans="1:5">
      <c r="A18" s="7"/>
      <c r="B18" s="13" t="s">
        <v>13</v>
      </c>
      <c r="C18" s="8" t="s">
        <v>9</v>
      </c>
      <c r="D18" s="10">
        <f>D14+D15+D17+D16</f>
        <v>1054633.78</v>
      </c>
      <c r="E18" s="7"/>
    </row>
    <row r="19" spans="1:5">
      <c r="A19" s="7"/>
      <c r="B19" s="8"/>
      <c r="C19" s="8"/>
      <c r="D19" s="7"/>
      <c r="E19" s="7"/>
    </row>
    <row r="20" spans="1:5">
      <c r="A20" s="83"/>
      <c r="B20" s="63"/>
      <c r="C20" s="63"/>
      <c r="D20" s="83"/>
      <c r="E20" s="83"/>
    </row>
    <row r="21" spans="1:5">
      <c r="A21" s="83"/>
      <c r="B21" s="63"/>
      <c r="C21" s="63" t="s">
        <v>14</v>
      </c>
      <c r="D21" s="83"/>
      <c r="E21" s="83"/>
    </row>
    <row r="22" spans="1:5">
      <c r="A22" s="14"/>
      <c r="B22" s="15"/>
      <c r="C22" s="15"/>
      <c r="D22" s="14"/>
      <c r="E22" s="14"/>
    </row>
    <row r="23" ht="15" spans="1:5">
      <c r="A23" s="16" t="s">
        <v>15</v>
      </c>
      <c r="B23" s="17"/>
      <c r="C23" s="18" t="s">
        <v>225</v>
      </c>
      <c r="D23" s="19" t="s">
        <v>16</v>
      </c>
      <c r="E23" s="20"/>
    </row>
    <row r="24" ht="15" spans="1:5">
      <c r="A24" s="16" t="s">
        <v>18</v>
      </c>
      <c r="B24" s="21" t="s">
        <v>19</v>
      </c>
      <c r="C24" s="21" t="s">
        <v>97</v>
      </c>
      <c r="D24" s="19" t="s">
        <v>20</v>
      </c>
      <c r="E24" s="22"/>
    </row>
    <row r="25" ht="25.5" spans="1:5">
      <c r="A25" s="23" t="s">
        <v>21</v>
      </c>
      <c r="B25" s="24" t="s">
        <v>98</v>
      </c>
      <c r="C25" s="25"/>
      <c r="D25" s="7"/>
      <c r="E25" s="7"/>
    </row>
    <row r="26" ht="51" spans="1:5">
      <c r="A26" s="23"/>
      <c r="B26" s="26" t="s">
        <v>23</v>
      </c>
      <c r="C26" s="27" t="s">
        <v>9</v>
      </c>
      <c r="D26" s="69">
        <f>D27+D28+D29</f>
        <v>192938</v>
      </c>
      <c r="E26" s="7"/>
    </row>
    <row r="27" ht="90" spans="1:5">
      <c r="A27" s="23"/>
      <c r="B27" s="29" t="s">
        <v>24</v>
      </c>
      <c r="C27" s="30"/>
      <c r="D27" s="70">
        <v>90256</v>
      </c>
      <c r="E27" s="7"/>
    </row>
    <row r="28" ht="129.75" customHeight="1" spans="1:5">
      <c r="A28" s="31"/>
      <c r="B28" s="29" t="s">
        <v>25</v>
      </c>
      <c r="C28" s="30"/>
      <c r="D28" s="70">
        <v>92488</v>
      </c>
      <c r="E28" s="7"/>
    </row>
    <row r="29" ht="22.5" spans="1:5">
      <c r="A29" s="32"/>
      <c r="B29" s="41" t="s">
        <v>26</v>
      </c>
      <c r="C29" s="30"/>
      <c r="D29" s="70">
        <v>10194</v>
      </c>
      <c r="E29" s="7"/>
    </row>
    <row r="30" ht="25.5" spans="1:5">
      <c r="A30" s="23"/>
      <c r="B30" s="26" t="s">
        <v>27</v>
      </c>
      <c r="C30" s="27" t="s">
        <v>9</v>
      </c>
      <c r="D30" s="69">
        <f>D31+D32</f>
        <v>9648</v>
      </c>
      <c r="E30" s="7"/>
    </row>
    <row r="31" spans="1:5">
      <c r="A31" s="34"/>
      <c r="B31" s="72" t="s">
        <v>28</v>
      </c>
      <c r="C31" s="36"/>
      <c r="D31" s="70">
        <v>7100</v>
      </c>
      <c r="E31" s="7"/>
    </row>
    <row r="32" spans="1:5">
      <c r="A32" s="34"/>
      <c r="B32" s="72" t="s">
        <v>29</v>
      </c>
      <c r="C32" s="36"/>
      <c r="D32" s="70">
        <v>2548</v>
      </c>
      <c r="E32" s="7"/>
    </row>
    <row r="33" ht="51" spans="1:5">
      <c r="A33" s="23" t="s">
        <v>30</v>
      </c>
      <c r="B33" s="26" t="s">
        <v>31</v>
      </c>
      <c r="C33" s="27" t="s">
        <v>9</v>
      </c>
      <c r="D33" s="69">
        <f>D34+D35</f>
        <v>47860</v>
      </c>
      <c r="E33" s="7"/>
    </row>
    <row r="34" ht="78.75" spans="1:5">
      <c r="A34" s="38"/>
      <c r="B34" s="29" t="s">
        <v>32</v>
      </c>
      <c r="C34" s="30"/>
      <c r="D34" s="70">
        <v>38860</v>
      </c>
      <c r="E34" s="7"/>
    </row>
    <row r="35" ht="22.5" spans="1:5">
      <c r="A35" s="38"/>
      <c r="B35" s="39" t="s">
        <v>33</v>
      </c>
      <c r="C35" s="40"/>
      <c r="D35" s="70">
        <v>9000</v>
      </c>
      <c r="E35" s="7"/>
    </row>
    <row r="36" ht="51" spans="1:5">
      <c r="A36" s="38" t="s">
        <v>34</v>
      </c>
      <c r="B36" s="26" t="s">
        <v>35</v>
      </c>
      <c r="C36" s="27" t="s">
        <v>9</v>
      </c>
      <c r="D36" s="69">
        <f>D37+D38+D39</f>
        <v>12005</v>
      </c>
      <c r="E36" s="7"/>
    </row>
    <row r="37" ht="45" spans="1:5">
      <c r="A37" s="34"/>
      <c r="B37" s="41" t="s">
        <v>36</v>
      </c>
      <c r="C37" s="40">
        <v>0.13</v>
      </c>
      <c r="D37" s="70">
        <v>4560</v>
      </c>
      <c r="E37" s="7"/>
    </row>
    <row r="38" ht="22.5" spans="1:5">
      <c r="A38" s="34"/>
      <c r="B38" s="39" t="s">
        <v>37</v>
      </c>
      <c r="C38" s="40">
        <v>0.18</v>
      </c>
      <c r="D38" s="70">
        <v>7445</v>
      </c>
      <c r="E38" s="7"/>
    </row>
    <row r="39" ht="22.5" spans="1:5">
      <c r="A39" s="34"/>
      <c r="B39" s="39" t="s">
        <v>38</v>
      </c>
      <c r="C39" s="40">
        <v>0.61</v>
      </c>
      <c r="D39" s="70">
        <v>0</v>
      </c>
      <c r="E39" s="7"/>
    </row>
    <row r="40" ht="25.5" customHeight="1" spans="1:5">
      <c r="A40" s="32" t="s">
        <v>39</v>
      </c>
      <c r="B40" s="42" t="s">
        <v>40</v>
      </c>
      <c r="C40" s="27" t="s">
        <v>9</v>
      </c>
      <c r="D40" s="69">
        <f>D41+D42+D43+D45+D46+D47+D48</f>
        <v>42936.26</v>
      </c>
      <c r="E40" s="7"/>
    </row>
    <row r="41" spans="1:5">
      <c r="A41" s="43"/>
      <c r="B41" s="44" t="s">
        <v>41</v>
      </c>
      <c r="C41" s="45"/>
      <c r="D41" s="70">
        <v>3428.04</v>
      </c>
      <c r="E41" s="7"/>
    </row>
    <row r="42" ht="22.5" spans="1:5">
      <c r="A42" s="43"/>
      <c r="B42" s="44" t="s">
        <v>42</v>
      </c>
      <c r="C42" s="45"/>
      <c r="D42" s="70">
        <v>17250</v>
      </c>
      <c r="E42" s="7"/>
    </row>
    <row r="43" spans="1:5">
      <c r="A43" s="43"/>
      <c r="B43" s="46" t="s">
        <v>43</v>
      </c>
      <c r="C43" s="45"/>
      <c r="D43" s="70">
        <v>16852.75</v>
      </c>
      <c r="E43" s="7"/>
    </row>
    <row r="44" ht="45" spans="1:5">
      <c r="A44" s="32"/>
      <c r="B44" s="47" t="s">
        <v>44</v>
      </c>
      <c r="C44" s="45"/>
      <c r="D44" s="70"/>
      <c r="E44" s="7"/>
    </row>
    <row r="45" spans="1:5">
      <c r="A45" s="43"/>
      <c r="B45" s="48" t="s">
        <v>100</v>
      </c>
      <c r="C45" s="45"/>
      <c r="D45" s="70">
        <v>0</v>
      </c>
      <c r="E45" s="7"/>
    </row>
    <row r="46" spans="1:5">
      <c r="A46" s="43"/>
      <c r="B46" s="48" t="s">
        <v>101</v>
      </c>
      <c r="C46" s="45"/>
      <c r="D46" s="70">
        <v>429.75</v>
      </c>
      <c r="E46" s="7"/>
    </row>
    <row r="47" spans="1:5">
      <c r="A47" s="30"/>
      <c r="B47" s="48" t="s">
        <v>102</v>
      </c>
      <c r="C47" s="45"/>
      <c r="D47" s="70">
        <v>4975.72</v>
      </c>
      <c r="E47" s="7"/>
    </row>
    <row r="48" ht="22.5" spans="1:5">
      <c r="A48" s="43"/>
      <c r="B48" s="48" t="s">
        <v>48</v>
      </c>
      <c r="C48" s="45"/>
      <c r="D48" s="70">
        <v>0</v>
      </c>
      <c r="E48" s="7"/>
    </row>
    <row r="49" ht="51" spans="1:5">
      <c r="A49" s="13" t="s">
        <v>49</v>
      </c>
      <c r="B49" s="49" t="s">
        <v>50</v>
      </c>
      <c r="C49" s="50"/>
      <c r="D49" s="70"/>
      <c r="E49" s="7"/>
    </row>
    <row r="50" spans="1:5">
      <c r="A50" s="50"/>
      <c r="B50" s="51" t="s">
        <v>51</v>
      </c>
      <c r="C50" s="50"/>
      <c r="D50" s="70"/>
      <c r="E50" s="7"/>
    </row>
    <row r="51" ht="25.5" spans="1:5">
      <c r="A51" s="32"/>
      <c r="B51" s="52" t="s">
        <v>52</v>
      </c>
      <c r="C51" s="27" t="s">
        <v>9</v>
      </c>
      <c r="D51" s="69">
        <f>D52+D53+D54</f>
        <v>149782.56</v>
      </c>
      <c r="E51" s="7"/>
    </row>
    <row r="52" ht="22.5" spans="1:5">
      <c r="A52" s="34"/>
      <c r="B52" s="29" t="s">
        <v>53</v>
      </c>
      <c r="C52" s="40"/>
      <c r="D52" s="70">
        <v>145477.1</v>
      </c>
      <c r="E52" s="7"/>
    </row>
    <row r="53" spans="1:5">
      <c r="A53" s="32"/>
      <c r="B53" s="53" t="s">
        <v>54</v>
      </c>
      <c r="C53" s="40"/>
      <c r="D53" s="70">
        <v>0</v>
      </c>
      <c r="E53" s="7"/>
    </row>
    <row r="54" ht="22.5" spans="1:5">
      <c r="A54" s="32"/>
      <c r="B54" s="53" t="s">
        <v>55</v>
      </c>
      <c r="C54" s="40"/>
      <c r="D54" s="70">
        <v>4305.46</v>
      </c>
      <c r="E54" s="7"/>
    </row>
    <row r="55" spans="1:5">
      <c r="A55" s="34" t="s">
        <v>63</v>
      </c>
      <c r="B55" s="54" t="s">
        <v>119</v>
      </c>
      <c r="C55" s="27" t="s">
        <v>9</v>
      </c>
      <c r="D55" s="69">
        <v>145513.64</v>
      </c>
      <c r="E55" s="7"/>
    </row>
    <row r="56" ht="33.75" spans="1:5">
      <c r="A56" s="32"/>
      <c r="B56" s="56" t="s">
        <v>67</v>
      </c>
      <c r="C56" s="57"/>
      <c r="D56" s="70"/>
      <c r="E56" s="7"/>
    </row>
    <row r="57" ht="48" spans="1:5">
      <c r="A57" s="32" t="s">
        <v>65</v>
      </c>
      <c r="B57" s="58" t="s">
        <v>69</v>
      </c>
      <c r="C57" s="27" t="s">
        <v>9</v>
      </c>
      <c r="D57" s="69">
        <v>51611</v>
      </c>
      <c r="E57" s="7"/>
    </row>
    <row r="58" ht="60" spans="1:5">
      <c r="A58" s="32" t="s">
        <v>68</v>
      </c>
      <c r="B58" s="59" t="s">
        <v>71</v>
      </c>
      <c r="C58" s="27" t="s">
        <v>9</v>
      </c>
      <c r="D58" s="69">
        <v>225986.35</v>
      </c>
      <c r="E58" s="7"/>
    </row>
    <row r="59" ht="15" spans="1:5">
      <c r="A59" s="32" t="s">
        <v>70</v>
      </c>
      <c r="B59" s="60" t="s">
        <v>73</v>
      </c>
      <c r="C59" s="27" t="s">
        <v>9</v>
      </c>
      <c r="D59" s="69">
        <v>63278</v>
      </c>
      <c r="E59" s="7"/>
    </row>
    <row r="60" spans="1:5">
      <c r="A60" s="32" t="s">
        <v>72</v>
      </c>
      <c r="B60" s="61" t="s">
        <v>74</v>
      </c>
      <c r="C60" s="27" t="s">
        <v>9</v>
      </c>
      <c r="D60" s="69">
        <f>D59+D58+D57+D55+D51+D40+D36+D33+D30+D26</f>
        <v>941558.81</v>
      </c>
      <c r="E60" s="7"/>
    </row>
    <row r="61" ht="15.75" spans="1:5">
      <c r="A61" s="62"/>
      <c r="B61" s="63"/>
      <c r="C61" s="64"/>
      <c r="D61" s="65"/>
      <c r="E61" s="65"/>
    </row>
    <row r="62" ht="15.75" spans="1:5">
      <c r="A62" s="62"/>
      <c r="B62" s="63" t="s">
        <v>109</v>
      </c>
      <c r="C62" s="64"/>
      <c r="D62" s="65">
        <f>D7+D14+D17+D55-D60</f>
        <v>224817.32</v>
      </c>
      <c r="E62" s="65"/>
    </row>
    <row r="63" ht="15.75" spans="1:5">
      <c r="A63" s="62"/>
      <c r="B63" s="63" t="s">
        <v>110</v>
      </c>
      <c r="C63" s="64"/>
      <c r="D63" s="65">
        <f>D8+D15+D16-D55</f>
        <v>178855.16</v>
      </c>
      <c r="E63" s="65"/>
    </row>
    <row r="64" ht="15.75" spans="1:5">
      <c r="A64" s="62"/>
      <c r="B64" s="63" t="s">
        <v>120</v>
      </c>
      <c r="C64" s="64"/>
      <c r="D64" s="65">
        <f>D62+D63</f>
        <v>403672.48</v>
      </c>
      <c r="E64" s="65"/>
    </row>
    <row r="65" ht="15.75" spans="1:4">
      <c r="A65" s="62"/>
      <c r="B65" s="63"/>
      <c r="C65" s="64"/>
      <c r="D65" s="67"/>
    </row>
    <row r="66" spans="1:4">
      <c r="A66" s="62"/>
      <c r="B66" s="68" t="s">
        <v>76</v>
      </c>
      <c r="C66" s="68"/>
      <c r="D66" s="68" t="s">
        <v>77</v>
      </c>
    </row>
    <row r="67" spans="2:4">
      <c r="B67" s="68" t="s">
        <v>78</v>
      </c>
      <c r="C67" s="68"/>
      <c r="D67" s="68" t="s">
        <v>79</v>
      </c>
    </row>
  </sheetData>
  <mergeCells count="2">
    <mergeCell ref="A3:F3"/>
    <mergeCell ref="B4:E4"/>
  </mergeCells>
  <pageMargins left="0.699305555555556" right="0.699305555555556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opLeftCell="A60" workbookViewId="0">
      <selection activeCell="H63" sqref="H63"/>
    </sheetView>
  </sheetViews>
  <sheetFormatPr defaultColWidth="9" defaultRowHeight="14.25" outlineLevelCol="5"/>
  <cols>
    <col min="1" max="1" width="4.71428571428571" style="1" customWidth="1"/>
    <col min="2" max="2" width="37.1428571428571" style="1" customWidth="1"/>
    <col min="3" max="3" width="9" style="1"/>
    <col min="4" max="4" width="13.5714285714286" style="1" customWidth="1"/>
    <col min="5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226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227</v>
      </c>
    </row>
    <row r="6" spans="1:5">
      <c r="A6" s="7"/>
      <c r="B6" s="8" t="s">
        <v>89</v>
      </c>
      <c r="C6" s="9" t="s">
        <v>9</v>
      </c>
      <c r="D6" s="10">
        <v>-30387.36</v>
      </c>
      <c r="E6" s="7"/>
    </row>
    <row r="7" spans="1:5">
      <c r="A7" s="7"/>
      <c r="B7" s="8" t="s">
        <v>90</v>
      </c>
      <c r="C7" s="9" t="s">
        <v>9</v>
      </c>
      <c r="D7" s="10">
        <v>-46090.03</v>
      </c>
      <c r="E7" s="7"/>
    </row>
    <row r="8" spans="1:5">
      <c r="A8" s="7"/>
      <c r="B8" s="11" t="s">
        <v>5</v>
      </c>
      <c r="C8" s="9" t="s">
        <v>6</v>
      </c>
      <c r="D8" s="12">
        <v>5257.88</v>
      </c>
      <c r="E8" s="7"/>
    </row>
    <row r="9" spans="1:5">
      <c r="A9" s="7"/>
      <c r="B9" s="11" t="s">
        <v>7</v>
      </c>
      <c r="C9" s="9" t="s">
        <v>6</v>
      </c>
      <c r="D9" s="12">
        <v>3487.3</v>
      </c>
      <c r="E9" s="7"/>
    </row>
    <row r="10" spans="1:5">
      <c r="A10" s="7"/>
      <c r="B10" s="13" t="s">
        <v>8</v>
      </c>
      <c r="C10" s="8" t="s">
        <v>9</v>
      </c>
      <c r="D10" s="10">
        <v>752266.05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572901.09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113347.23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0</v>
      </c>
      <c r="E15" s="7"/>
    </row>
    <row r="16" spans="1:5">
      <c r="A16" s="7">
        <v>4</v>
      </c>
      <c r="B16" s="9" t="s">
        <v>124</v>
      </c>
      <c r="C16" s="8" t="s">
        <v>9</v>
      </c>
      <c r="D16" s="12">
        <v>18913.44</v>
      </c>
      <c r="E16" s="7"/>
    </row>
    <row r="17" spans="1:5">
      <c r="A17" s="7"/>
      <c r="B17" s="13" t="s">
        <v>13</v>
      </c>
      <c r="C17" s="8" t="s">
        <v>9</v>
      </c>
      <c r="D17" s="10">
        <f>D13+D14+D16+D15</f>
        <v>705161.76</v>
      </c>
      <c r="E17" s="7"/>
    </row>
    <row r="18" spans="1:5">
      <c r="A18" s="7"/>
      <c r="B18" s="8"/>
      <c r="C18" s="8"/>
      <c r="D18" s="7"/>
      <c r="E18" s="7"/>
    </row>
    <row r="19" spans="2:3">
      <c r="B19" s="6"/>
      <c r="C19" s="6"/>
    </row>
    <row r="20" spans="2:3">
      <c r="B20" s="6"/>
      <c r="C20" s="6" t="s">
        <v>14</v>
      </c>
    </row>
    <row r="21" spans="1:5">
      <c r="A21" s="14"/>
      <c r="B21" s="15"/>
      <c r="C21" s="15"/>
      <c r="D21" s="14"/>
      <c r="E21" s="14"/>
    </row>
    <row r="22" ht="15" spans="1:5">
      <c r="A22" s="16" t="s">
        <v>15</v>
      </c>
      <c r="B22" s="17"/>
      <c r="C22" s="18" t="s">
        <v>225</v>
      </c>
      <c r="D22" s="19" t="s">
        <v>16</v>
      </c>
      <c r="E22" s="20"/>
    </row>
    <row r="23" ht="15" spans="1:5">
      <c r="A23" s="16" t="s">
        <v>18</v>
      </c>
      <c r="B23" s="21" t="s">
        <v>19</v>
      </c>
      <c r="C23" s="21" t="s">
        <v>97</v>
      </c>
      <c r="D23" s="19" t="s">
        <v>20</v>
      </c>
      <c r="E23" s="22"/>
    </row>
    <row r="24" ht="31.5" customHeight="1" spans="1:5">
      <c r="A24" s="23" t="s">
        <v>21</v>
      </c>
      <c r="B24" s="24" t="s">
        <v>98</v>
      </c>
      <c r="C24" s="25"/>
      <c r="D24" s="7"/>
      <c r="E24" s="7"/>
    </row>
    <row r="25" ht="60" customHeight="1" spans="1:5">
      <c r="A25" s="23"/>
      <c r="B25" s="26" t="s">
        <v>23</v>
      </c>
      <c r="C25" s="27" t="s">
        <v>9</v>
      </c>
      <c r="D25" s="69">
        <f>D26+D27+D28</f>
        <v>126377</v>
      </c>
      <c r="E25" s="7"/>
    </row>
    <row r="26" ht="94.5" customHeight="1" spans="1:5">
      <c r="A26" s="23"/>
      <c r="B26" s="29" t="s">
        <v>24</v>
      </c>
      <c r="C26" s="30"/>
      <c r="D26" s="70">
        <v>57400</v>
      </c>
      <c r="E26" s="7"/>
    </row>
    <row r="27" ht="127.5" customHeight="1" spans="1:5">
      <c r="A27" s="31"/>
      <c r="B27" s="29" t="s">
        <v>25</v>
      </c>
      <c r="C27" s="30"/>
      <c r="D27" s="70">
        <v>53912</v>
      </c>
      <c r="E27" s="7"/>
    </row>
    <row r="28" ht="22.5" spans="1:5">
      <c r="A28" s="32"/>
      <c r="B28" s="41" t="s">
        <v>26</v>
      </c>
      <c r="C28" s="30"/>
      <c r="D28" s="70">
        <v>15065</v>
      </c>
      <c r="E28" s="7"/>
    </row>
    <row r="29" ht="25.5" spans="1:5">
      <c r="A29" s="23"/>
      <c r="B29" s="26" t="s">
        <v>27</v>
      </c>
      <c r="C29" s="27" t="s">
        <v>9</v>
      </c>
      <c r="D29" s="69">
        <f>D30+D31</f>
        <v>8149</v>
      </c>
      <c r="E29" s="7"/>
    </row>
    <row r="30" spans="1:5">
      <c r="A30" s="34"/>
      <c r="B30" s="72" t="s">
        <v>28</v>
      </c>
      <c r="C30" s="36">
        <v>0.15</v>
      </c>
      <c r="D30" s="70">
        <v>6476</v>
      </c>
      <c r="E30" s="7"/>
    </row>
    <row r="31" ht="21" customHeight="1" spans="1:5">
      <c r="A31" s="23"/>
      <c r="B31" s="72" t="s">
        <v>29</v>
      </c>
      <c r="C31" s="36">
        <v>0.04</v>
      </c>
      <c r="D31" s="70">
        <v>1673</v>
      </c>
      <c r="E31" s="7"/>
    </row>
    <row r="32" ht="41.25" customHeight="1" spans="1:5">
      <c r="A32" s="23" t="s">
        <v>30</v>
      </c>
      <c r="B32" s="26" t="s">
        <v>31</v>
      </c>
      <c r="C32" s="27" t="s">
        <v>9</v>
      </c>
      <c r="D32" s="69">
        <f>D33+D34</f>
        <v>32430</v>
      </c>
      <c r="E32" s="7"/>
    </row>
    <row r="33" ht="83.25" customHeight="1" spans="1:5">
      <c r="A33" s="38"/>
      <c r="B33" s="29" t="s">
        <v>32</v>
      </c>
      <c r="C33" s="30"/>
      <c r="D33" s="70">
        <v>23430</v>
      </c>
      <c r="E33" s="7"/>
    </row>
    <row r="34" ht="22.5" spans="1:5">
      <c r="A34" s="38"/>
      <c r="B34" s="39" t="s">
        <v>33</v>
      </c>
      <c r="C34" s="40"/>
      <c r="D34" s="70">
        <v>9000</v>
      </c>
      <c r="E34" s="7"/>
    </row>
    <row r="35" ht="54" customHeight="1" spans="1:5">
      <c r="A35" s="38" t="s">
        <v>34</v>
      </c>
      <c r="B35" s="26" t="s">
        <v>35</v>
      </c>
      <c r="C35" s="27" t="s">
        <v>9</v>
      </c>
      <c r="D35" s="69">
        <f>D36+D37+D38</f>
        <v>3665</v>
      </c>
      <c r="E35" s="7"/>
    </row>
    <row r="36" ht="40.5" customHeight="1" spans="1:5">
      <c r="A36" s="34"/>
      <c r="B36" s="41" t="s">
        <v>36</v>
      </c>
      <c r="C36" s="40"/>
      <c r="D36" s="70">
        <v>2077</v>
      </c>
      <c r="E36" s="7"/>
    </row>
    <row r="37" ht="25.5" customHeight="1" spans="1:5">
      <c r="A37" s="34"/>
      <c r="B37" s="39" t="s">
        <v>99</v>
      </c>
      <c r="C37" s="40"/>
      <c r="D37" s="70">
        <v>1588</v>
      </c>
      <c r="E37" s="7"/>
    </row>
    <row r="38" ht="30.75" customHeight="1" spans="1:5">
      <c r="A38" s="34"/>
      <c r="B38" s="39" t="s">
        <v>38</v>
      </c>
      <c r="C38" s="40"/>
      <c r="D38" s="70">
        <v>0</v>
      </c>
      <c r="E38" s="7"/>
    </row>
    <row r="39" ht="24" customHeight="1" spans="1:5">
      <c r="A39" s="32" t="s">
        <v>39</v>
      </c>
      <c r="B39" s="42" t="s">
        <v>40</v>
      </c>
      <c r="C39" s="27" t="s">
        <v>9</v>
      </c>
      <c r="D39" s="69">
        <f>D40+D41+D42+D44+D45+D46+D47</f>
        <v>23117.08</v>
      </c>
      <c r="E39" s="7"/>
    </row>
    <row r="40" spans="1:5">
      <c r="A40" s="43"/>
      <c r="B40" s="44" t="s">
        <v>41</v>
      </c>
      <c r="C40" s="45"/>
      <c r="D40" s="70">
        <v>2185.7</v>
      </c>
      <c r="E40" s="7"/>
    </row>
    <row r="41" ht="22.5" spans="1:5">
      <c r="A41" s="43"/>
      <c r="B41" s="44" t="s">
        <v>42</v>
      </c>
      <c r="C41" s="45"/>
      <c r="D41" s="70">
        <v>2040</v>
      </c>
      <c r="E41" s="7"/>
    </row>
    <row r="42" spans="1:5">
      <c r="A42" s="43"/>
      <c r="B42" s="46" t="s">
        <v>43</v>
      </c>
      <c r="C42" s="45"/>
      <c r="D42" s="70">
        <v>13557.5</v>
      </c>
      <c r="E42" s="7"/>
    </row>
    <row r="43" ht="45" spans="1:5">
      <c r="A43" s="32"/>
      <c r="B43" s="47" t="s">
        <v>44</v>
      </c>
      <c r="C43" s="45"/>
      <c r="D43" s="70"/>
      <c r="E43" s="7"/>
    </row>
    <row r="44" spans="1:5">
      <c r="A44" s="43"/>
      <c r="B44" s="48" t="s">
        <v>127</v>
      </c>
      <c r="C44" s="45"/>
      <c r="D44" s="70">
        <v>0</v>
      </c>
      <c r="E44" s="7"/>
    </row>
    <row r="45" spans="1:5">
      <c r="A45" s="43"/>
      <c r="B45" s="48" t="s">
        <v>101</v>
      </c>
      <c r="C45" s="45"/>
      <c r="D45" s="70">
        <v>773.55</v>
      </c>
      <c r="E45" s="7"/>
    </row>
    <row r="46" spans="1:5">
      <c r="A46" s="30"/>
      <c r="B46" s="48" t="s">
        <v>102</v>
      </c>
      <c r="C46" s="45"/>
      <c r="D46" s="70">
        <v>4560.33</v>
      </c>
      <c r="E46" s="7"/>
    </row>
    <row r="47" ht="22.5" spans="1:5">
      <c r="A47" s="43"/>
      <c r="B47" s="48" t="s">
        <v>48</v>
      </c>
      <c r="C47" s="45"/>
      <c r="D47" s="70">
        <v>0</v>
      </c>
      <c r="E47" s="7"/>
    </row>
    <row r="48" ht="51" spans="1:5">
      <c r="A48" s="13" t="s">
        <v>49</v>
      </c>
      <c r="B48" s="49" t="s">
        <v>50</v>
      </c>
      <c r="C48" s="50"/>
      <c r="D48" s="70"/>
      <c r="E48" s="7"/>
    </row>
    <row r="49" spans="1:5">
      <c r="A49" s="50"/>
      <c r="B49" s="51" t="s">
        <v>51</v>
      </c>
      <c r="C49" s="50"/>
      <c r="D49" s="70"/>
      <c r="E49" s="7"/>
    </row>
    <row r="50" ht="24" customHeight="1" spans="1:5">
      <c r="A50" s="32"/>
      <c r="B50" s="52" t="s">
        <v>52</v>
      </c>
      <c r="C50" s="27" t="s">
        <v>9</v>
      </c>
      <c r="D50" s="69">
        <f>D51+D52+D53</f>
        <v>61597.17</v>
      </c>
      <c r="E50" s="7"/>
    </row>
    <row r="51" ht="22.5" spans="1:5">
      <c r="A51" s="34"/>
      <c r="B51" s="29" t="s">
        <v>53</v>
      </c>
      <c r="C51" s="40"/>
      <c r="D51" s="70">
        <v>61597.17</v>
      </c>
      <c r="E51" s="7"/>
    </row>
    <row r="52" spans="1:5">
      <c r="A52" s="32"/>
      <c r="B52" s="53" t="s">
        <v>54</v>
      </c>
      <c r="C52" s="40"/>
      <c r="D52" s="70">
        <v>0</v>
      </c>
      <c r="E52" s="7"/>
    </row>
    <row r="53" ht="22.5" spans="1:5">
      <c r="A53" s="32"/>
      <c r="B53" s="53" t="s">
        <v>55</v>
      </c>
      <c r="C53" s="40"/>
      <c r="D53" s="70">
        <v>0</v>
      </c>
      <c r="E53" s="7"/>
    </row>
    <row r="54" spans="1:5">
      <c r="A54" s="50"/>
      <c r="B54" s="78" t="s">
        <v>56</v>
      </c>
      <c r="C54" s="50"/>
      <c r="D54" s="70"/>
      <c r="E54" s="7"/>
    </row>
    <row r="55" ht="16.5" customHeight="1" spans="1:5">
      <c r="A55" s="18"/>
      <c r="B55" s="79" t="s">
        <v>57</v>
      </c>
      <c r="C55" s="27" t="s">
        <v>9</v>
      </c>
      <c r="D55" s="69">
        <f>D56+D57+D58+D59+D60</f>
        <v>102072.14</v>
      </c>
      <c r="E55" s="7"/>
    </row>
    <row r="56" spans="1:5">
      <c r="A56" s="18"/>
      <c r="B56" s="80" t="s">
        <v>58</v>
      </c>
      <c r="C56" s="81"/>
      <c r="D56" s="70">
        <v>32690</v>
      </c>
      <c r="E56" s="7"/>
    </row>
    <row r="57" spans="1:5">
      <c r="A57" s="18"/>
      <c r="B57" s="80" t="s">
        <v>59</v>
      </c>
      <c r="C57" s="40"/>
      <c r="D57" s="70">
        <v>59760.64</v>
      </c>
      <c r="E57" s="7"/>
    </row>
    <row r="58" spans="1:5">
      <c r="A58" s="18"/>
      <c r="B58" s="80" t="s">
        <v>60</v>
      </c>
      <c r="C58" s="81"/>
      <c r="D58" s="70">
        <v>6100</v>
      </c>
      <c r="E58" s="7"/>
    </row>
    <row r="59" ht="15.75" customHeight="1" spans="1:5">
      <c r="A59" s="18"/>
      <c r="B59" s="80" t="s">
        <v>62</v>
      </c>
      <c r="C59" s="40"/>
      <c r="D59" s="70">
        <v>0</v>
      </c>
      <c r="E59" s="7"/>
    </row>
    <row r="60" spans="1:5">
      <c r="A60" s="18"/>
      <c r="B60" s="29" t="s">
        <v>107</v>
      </c>
      <c r="C60" s="81"/>
      <c r="D60" s="70">
        <v>3521.5</v>
      </c>
      <c r="E60" s="7"/>
    </row>
    <row r="61" spans="1:5">
      <c r="A61" s="34" t="s">
        <v>63</v>
      </c>
      <c r="B61" s="54" t="s">
        <v>66</v>
      </c>
      <c r="C61" s="27" t="s">
        <v>9</v>
      </c>
      <c r="D61" s="69">
        <v>1256.89</v>
      </c>
      <c r="E61" s="7"/>
    </row>
    <row r="62" ht="33.75" spans="1:5">
      <c r="A62" s="32"/>
      <c r="B62" s="56" t="s">
        <v>67</v>
      </c>
      <c r="C62" s="57"/>
      <c r="D62" s="70"/>
      <c r="E62" s="7"/>
    </row>
    <row r="63" ht="48" spans="1:5">
      <c r="A63" s="32" t="s">
        <v>65</v>
      </c>
      <c r="B63" s="58" t="s">
        <v>69</v>
      </c>
      <c r="C63" s="27" t="s">
        <v>9</v>
      </c>
      <c r="D63" s="69">
        <v>31385.7</v>
      </c>
      <c r="E63" s="7"/>
    </row>
    <row r="64" ht="60" spans="1:5">
      <c r="A64" s="32" t="s">
        <v>68</v>
      </c>
      <c r="B64" s="59" t="s">
        <v>108</v>
      </c>
      <c r="C64" s="27" t="s">
        <v>9</v>
      </c>
      <c r="D64" s="69">
        <v>155161.71</v>
      </c>
      <c r="E64" s="7"/>
    </row>
    <row r="65" ht="15" spans="1:5">
      <c r="A65" s="32" t="s">
        <v>70</v>
      </c>
      <c r="B65" s="60" t="s">
        <v>73</v>
      </c>
      <c r="C65" s="27" t="s">
        <v>9</v>
      </c>
      <c r="D65" s="69">
        <v>42309.7</v>
      </c>
      <c r="E65" s="7"/>
    </row>
    <row r="66" spans="1:5">
      <c r="A66" s="32" t="s">
        <v>70</v>
      </c>
      <c r="B66" s="61" t="s">
        <v>74</v>
      </c>
      <c r="C66" s="27" t="s">
        <v>9</v>
      </c>
      <c r="D66" s="69">
        <f>D65+D64+D63+D61+D55+D50+D39+D35+D32+D29+D25</f>
        <v>587521.39</v>
      </c>
      <c r="E66" s="7"/>
    </row>
    <row r="67" ht="15.75" spans="1:5">
      <c r="A67" s="62"/>
      <c r="B67" s="63"/>
      <c r="C67" s="64"/>
      <c r="D67" s="65"/>
      <c r="E67" s="65"/>
    </row>
    <row r="68" ht="15.75" spans="1:5">
      <c r="A68" s="62"/>
      <c r="B68" s="63" t="s">
        <v>109</v>
      </c>
      <c r="C68" s="64"/>
      <c r="D68" s="65">
        <f>D6+D13+D16+D61-D66</f>
        <v>-24837.3300000001</v>
      </c>
      <c r="E68" s="65"/>
    </row>
    <row r="69" ht="15.75" spans="1:5">
      <c r="A69" s="62"/>
      <c r="B69" s="63" t="s">
        <v>110</v>
      </c>
      <c r="C69" s="64"/>
      <c r="D69" s="65">
        <f>D7+D14+D15-D61</f>
        <v>66000.31</v>
      </c>
      <c r="E69" s="65"/>
    </row>
    <row r="70" ht="15.75" spans="1:4">
      <c r="A70" s="62"/>
      <c r="B70" s="63" t="s">
        <v>120</v>
      </c>
      <c r="C70" s="64"/>
      <c r="D70" s="2">
        <f>D68+D69</f>
        <v>41162.9799999999</v>
      </c>
    </row>
    <row r="71" ht="15.75" spans="1:4">
      <c r="A71" s="62"/>
      <c r="B71" s="63"/>
      <c r="C71" s="118"/>
      <c r="D71" s="2"/>
    </row>
    <row r="72" spans="1:2">
      <c r="A72" s="62"/>
      <c r="B72" s="93"/>
    </row>
    <row r="73" ht="15" spans="1:4">
      <c r="A73" s="62"/>
      <c r="B73" s="2" t="s">
        <v>76</v>
      </c>
      <c r="C73" s="2"/>
      <c r="D73" s="2" t="s">
        <v>77</v>
      </c>
    </row>
    <row r="74" ht="15" spans="2:4">
      <c r="B74" s="2" t="s">
        <v>78</v>
      </c>
      <c r="C74" s="2"/>
      <c r="D74" s="2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opLeftCell="A47" workbookViewId="0">
      <selection activeCell="B55" sqref="B55:B56"/>
    </sheetView>
  </sheetViews>
  <sheetFormatPr defaultColWidth="9" defaultRowHeight="14.25" outlineLevelCol="5"/>
  <cols>
    <col min="1" max="1" width="5.28571428571429" style="1" customWidth="1"/>
    <col min="2" max="2" width="45" style="1" customWidth="1"/>
    <col min="3" max="3" width="8.57142857142857" style="1" customWidth="1"/>
    <col min="4" max="4" width="12.5714285714286" style="1" customWidth="1"/>
    <col min="5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228</v>
      </c>
      <c r="B2" s="4"/>
      <c r="C2" s="4"/>
      <c r="D2" s="4"/>
      <c r="E2" s="4"/>
      <c r="F2" s="4"/>
    </row>
    <row r="3" spans="1:5">
      <c r="A3" s="5"/>
      <c r="B3" s="4" t="s">
        <v>229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230</v>
      </c>
    </row>
    <row r="6" spans="1:5">
      <c r="A6" s="7"/>
      <c r="B6" s="8" t="s">
        <v>89</v>
      </c>
      <c r="C6" s="8"/>
      <c r="D6" s="10">
        <v>-32511.25</v>
      </c>
      <c r="E6" s="7"/>
    </row>
    <row r="7" spans="1:5">
      <c r="A7" s="7"/>
      <c r="B7" s="8" t="s">
        <v>90</v>
      </c>
      <c r="C7" s="8"/>
      <c r="D7" s="10">
        <v>421866.45</v>
      </c>
      <c r="E7" s="7"/>
    </row>
    <row r="8" spans="1:5">
      <c r="A8" s="7"/>
      <c r="B8" s="11" t="s">
        <v>5</v>
      </c>
      <c r="C8" s="8"/>
      <c r="D8" s="12">
        <v>6881.49</v>
      </c>
      <c r="E8" s="7"/>
    </row>
    <row r="9" spans="1:5">
      <c r="A9" s="7"/>
      <c r="B9" s="11" t="s">
        <v>7</v>
      </c>
      <c r="C9" s="8"/>
      <c r="D9" s="12">
        <v>4474.03</v>
      </c>
      <c r="E9" s="7"/>
    </row>
    <row r="10" spans="1:5">
      <c r="A10" s="7"/>
      <c r="B10" s="13" t="s">
        <v>8</v>
      </c>
      <c r="C10" s="8"/>
      <c r="D10" s="10">
        <v>930225.56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8"/>
      <c r="D13" s="12">
        <v>638534.55</v>
      </c>
      <c r="E13" s="7"/>
    </row>
    <row r="14" spans="1:5">
      <c r="A14" s="7">
        <v>2</v>
      </c>
      <c r="B14" s="9" t="s">
        <v>94</v>
      </c>
      <c r="C14" s="8"/>
      <c r="D14" s="12">
        <v>255032.7</v>
      </c>
      <c r="E14" s="7"/>
    </row>
    <row r="15" spans="1:5">
      <c r="A15" s="7">
        <v>3</v>
      </c>
      <c r="B15" s="9" t="s">
        <v>12</v>
      </c>
      <c r="C15" s="8"/>
      <c r="D15" s="12">
        <v>5850</v>
      </c>
      <c r="E15" s="7"/>
    </row>
    <row r="16" spans="1:5">
      <c r="A16" s="7"/>
      <c r="B16" s="13" t="s">
        <v>13</v>
      </c>
      <c r="C16" s="8"/>
      <c r="D16" s="10">
        <f>D13+D14+D15</f>
        <v>899417.25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spans="1:5">
      <c r="A21" s="16" t="s">
        <v>15</v>
      </c>
      <c r="B21" s="17"/>
      <c r="C21" s="18" t="s">
        <v>142</v>
      </c>
      <c r="D21" s="20" t="s">
        <v>16</v>
      </c>
      <c r="E21" s="20"/>
    </row>
    <row r="22" spans="1:5">
      <c r="A22" s="16" t="s">
        <v>18</v>
      </c>
      <c r="B22" s="21" t="s">
        <v>19</v>
      </c>
      <c r="C22" s="21" t="s">
        <v>143</v>
      </c>
      <c r="D22" s="20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38.25" spans="1:5">
      <c r="A24" s="23"/>
      <c r="B24" s="26" t="s">
        <v>23</v>
      </c>
      <c r="C24" s="21" t="s">
        <v>9</v>
      </c>
      <c r="D24" s="69">
        <f>D25+D26+D27</f>
        <v>155013</v>
      </c>
      <c r="E24" s="7"/>
    </row>
    <row r="25" ht="84" customHeight="1" spans="1:5">
      <c r="A25" s="23"/>
      <c r="B25" s="29" t="s">
        <v>24</v>
      </c>
      <c r="C25" s="30"/>
      <c r="D25" s="70">
        <v>82122</v>
      </c>
      <c r="E25" s="7"/>
    </row>
    <row r="26" ht="106.5" customHeight="1" spans="1:5">
      <c r="A26" s="31"/>
      <c r="B26" s="29" t="s">
        <v>25</v>
      </c>
      <c r="C26" s="30"/>
      <c r="D26" s="70">
        <v>64301</v>
      </c>
      <c r="E26" s="7"/>
    </row>
    <row r="27" spans="1:5">
      <c r="A27" s="32"/>
      <c r="B27" s="41" t="s">
        <v>26</v>
      </c>
      <c r="C27" s="30"/>
      <c r="D27" s="70">
        <v>8590</v>
      </c>
      <c r="E27" s="7"/>
    </row>
    <row r="28" spans="1:5">
      <c r="A28" s="23"/>
      <c r="B28" s="26" t="s">
        <v>27</v>
      </c>
      <c r="C28" s="21" t="s">
        <v>9</v>
      </c>
      <c r="D28" s="69">
        <f>D29+D30</f>
        <v>9247</v>
      </c>
      <c r="E28" s="7"/>
    </row>
    <row r="29" spans="1:5">
      <c r="A29" s="34"/>
      <c r="B29" s="72" t="s">
        <v>28</v>
      </c>
      <c r="C29" s="36"/>
      <c r="D29" s="70">
        <v>7100</v>
      </c>
      <c r="E29" s="7"/>
    </row>
    <row r="30" spans="1:5">
      <c r="A30" s="23"/>
      <c r="B30" s="72" t="s">
        <v>29</v>
      </c>
      <c r="C30" s="36"/>
      <c r="D30" s="70">
        <v>2147</v>
      </c>
      <c r="E30" s="7"/>
    </row>
    <row r="31" ht="38.25" spans="1:5">
      <c r="A31" s="23" t="s">
        <v>30</v>
      </c>
      <c r="B31" s="26" t="s">
        <v>31</v>
      </c>
      <c r="C31" s="21" t="s">
        <v>9</v>
      </c>
      <c r="D31" s="69">
        <f>D32+D33</f>
        <v>42287</v>
      </c>
      <c r="E31" s="7"/>
    </row>
    <row r="32" ht="67.5" spans="1:5">
      <c r="A32" s="38"/>
      <c r="B32" s="29" t="s">
        <v>32</v>
      </c>
      <c r="C32" s="30"/>
      <c r="D32" s="70">
        <v>33287</v>
      </c>
      <c r="E32" s="7"/>
    </row>
    <row r="33" ht="22.5" spans="1:5">
      <c r="A33" s="38"/>
      <c r="B33" s="39" t="s">
        <v>33</v>
      </c>
      <c r="C33" s="40"/>
      <c r="D33" s="70">
        <v>9000</v>
      </c>
      <c r="E33" s="7"/>
    </row>
    <row r="34" ht="38.25" spans="1:5">
      <c r="A34" s="38" t="s">
        <v>34</v>
      </c>
      <c r="B34" s="26" t="s">
        <v>35</v>
      </c>
      <c r="C34" s="21" t="s">
        <v>9</v>
      </c>
      <c r="D34" s="69">
        <f>D35+D36+D37</f>
        <v>4747</v>
      </c>
      <c r="E34" s="7"/>
    </row>
    <row r="35" ht="33.75" spans="1:5">
      <c r="A35" s="34"/>
      <c r="B35" s="41" t="s">
        <v>36</v>
      </c>
      <c r="C35" s="40"/>
      <c r="D35" s="70">
        <v>3489</v>
      </c>
      <c r="E35" s="7"/>
    </row>
    <row r="36" ht="22.5" spans="1:5">
      <c r="A36" s="34"/>
      <c r="B36" s="39" t="s">
        <v>99</v>
      </c>
      <c r="C36" s="40"/>
      <c r="D36" s="70">
        <v>1258</v>
      </c>
      <c r="E36" s="7"/>
    </row>
    <row r="37" ht="22.5" spans="1:5">
      <c r="A37" s="34"/>
      <c r="B37" s="39" t="s">
        <v>38</v>
      </c>
      <c r="C37" s="40"/>
      <c r="D37" s="70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136">
        <f>D39+D40+D41+D43+D44+D45+D46</f>
        <v>55976.17</v>
      </c>
      <c r="E38" s="7"/>
    </row>
    <row r="39" spans="1:5">
      <c r="A39" s="43"/>
      <c r="B39" s="44" t="s">
        <v>41</v>
      </c>
      <c r="C39" s="45"/>
      <c r="D39" s="70">
        <v>5182.8</v>
      </c>
      <c r="E39" s="7"/>
    </row>
    <row r="40" spans="1:5">
      <c r="A40" s="43"/>
      <c r="B40" s="44" t="s">
        <v>42</v>
      </c>
      <c r="C40" s="45"/>
      <c r="D40" s="70">
        <v>28900</v>
      </c>
      <c r="E40" s="7"/>
    </row>
    <row r="41" spans="1:5">
      <c r="A41" s="43"/>
      <c r="B41" s="46" t="s">
        <v>43</v>
      </c>
      <c r="C41" s="45"/>
      <c r="D41" s="70">
        <v>14486.21</v>
      </c>
      <c r="E41" s="7"/>
    </row>
    <row r="42" ht="33.75" spans="1:5">
      <c r="A42" s="32"/>
      <c r="B42" s="47" t="s">
        <v>44</v>
      </c>
      <c r="C42" s="45"/>
      <c r="D42" s="70"/>
      <c r="E42" s="7"/>
    </row>
    <row r="43" spans="1:5">
      <c r="A43" s="43"/>
      <c r="B43" s="48" t="s">
        <v>100</v>
      </c>
      <c r="C43" s="45"/>
      <c r="D43" s="70">
        <v>0</v>
      </c>
      <c r="E43" s="7"/>
    </row>
    <row r="44" spans="1:5">
      <c r="A44" s="43"/>
      <c r="B44" s="48" t="s">
        <v>101</v>
      </c>
      <c r="C44" s="45"/>
      <c r="D44" s="70">
        <v>429.75</v>
      </c>
      <c r="E44" s="7"/>
    </row>
    <row r="45" spans="1:5">
      <c r="A45" s="30"/>
      <c r="B45" s="48" t="s">
        <v>102</v>
      </c>
      <c r="C45" s="45"/>
      <c r="D45" s="137">
        <v>6977.41</v>
      </c>
      <c r="E45" s="7"/>
    </row>
    <row r="46" spans="1:5">
      <c r="A46" s="43"/>
      <c r="B46" s="48" t="s">
        <v>48</v>
      </c>
      <c r="C46" s="45"/>
      <c r="D46" s="70">
        <v>0</v>
      </c>
      <c r="E46" s="7"/>
    </row>
    <row r="47" ht="38.25" spans="1:5">
      <c r="A47" s="13" t="s">
        <v>49</v>
      </c>
      <c r="B47" s="49" t="s">
        <v>50</v>
      </c>
      <c r="C47" s="50"/>
      <c r="D47" s="70"/>
      <c r="E47" s="7"/>
    </row>
    <row r="48" spans="1:5">
      <c r="A48" s="50"/>
      <c r="B48" s="51" t="s">
        <v>51</v>
      </c>
      <c r="C48" s="50"/>
      <c r="D48" s="70"/>
      <c r="E48" s="7"/>
    </row>
    <row r="49" ht="25.5" spans="1:5">
      <c r="A49" s="32"/>
      <c r="B49" s="52" t="s">
        <v>52</v>
      </c>
      <c r="C49" s="21" t="s">
        <v>9</v>
      </c>
      <c r="D49" s="69">
        <f>D50+D51+D52</f>
        <v>109095.85</v>
      </c>
      <c r="E49" s="7"/>
    </row>
    <row r="50" ht="22.5" spans="1:5">
      <c r="A50" s="34"/>
      <c r="B50" s="29" t="s">
        <v>53</v>
      </c>
      <c r="C50" s="40"/>
      <c r="D50" s="70">
        <v>105055.34</v>
      </c>
      <c r="E50" s="7"/>
    </row>
    <row r="51" customHeight="1" spans="1:5">
      <c r="A51" s="32"/>
      <c r="B51" s="53" t="s">
        <v>54</v>
      </c>
      <c r="C51" s="40"/>
      <c r="D51" s="70">
        <v>0</v>
      </c>
      <c r="E51" s="7"/>
    </row>
    <row r="52" ht="15" customHeight="1" spans="1:5">
      <c r="A52" s="32"/>
      <c r="B52" s="53" t="s">
        <v>55</v>
      </c>
      <c r="C52" s="40"/>
      <c r="D52" s="70">
        <v>4040.51</v>
      </c>
      <c r="E52" s="7"/>
    </row>
    <row r="53" ht="18" customHeight="1" spans="1:5">
      <c r="A53" s="34" t="s">
        <v>63</v>
      </c>
      <c r="B53" s="54" t="s">
        <v>119</v>
      </c>
      <c r="C53" s="21" t="s">
        <v>9</v>
      </c>
      <c r="D53" s="69">
        <v>470534.3</v>
      </c>
      <c r="E53" s="7"/>
    </row>
    <row r="54" ht="28.5" customHeight="1" spans="1:5">
      <c r="A54" s="32"/>
      <c r="B54" s="56" t="s">
        <v>67</v>
      </c>
      <c r="C54" s="57"/>
      <c r="D54" s="70"/>
      <c r="E54" s="7"/>
    </row>
    <row r="55" ht="36" spans="1:5">
      <c r="A55" s="32" t="s">
        <v>65</v>
      </c>
      <c r="B55" s="58" t="s">
        <v>69</v>
      </c>
      <c r="C55" s="21" t="s">
        <v>9</v>
      </c>
      <c r="D55" s="69">
        <v>40266.27</v>
      </c>
      <c r="E55" s="7"/>
    </row>
    <row r="56" ht="48" spans="1:5">
      <c r="A56" s="32" t="s">
        <v>68</v>
      </c>
      <c r="B56" s="59" t="s">
        <v>108</v>
      </c>
      <c r="C56" s="21" t="s">
        <v>9</v>
      </c>
      <c r="D56" s="69">
        <v>186371.54</v>
      </c>
      <c r="E56" s="7"/>
    </row>
    <row r="57" ht="15" spans="1:5">
      <c r="A57" s="32" t="s">
        <v>70</v>
      </c>
      <c r="B57" s="60" t="s">
        <v>73</v>
      </c>
      <c r="C57" s="21" t="s">
        <v>9</v>
      </c>
      <c r="D57" s="69">
        <v>53965.04</v>
      </c>
      <c r="E57" s="7"/>
    </row>
    <row r="58" spans="1:5">
      <c r="A58" s="32" t="s">
        <v>72</v>
      </c>
      <c r="B58" s="61" t="s">
        <v>74</v>
      </c>
      <c r="C58" s="21" t="s">
        <v>9</v>
      </c>
      <c r="D58" s="136">
        <f>D57+D56+D55+D53+D49+D38+D34+D31+D28+D24</f>
        <v>1127503.17</v>
      </c>
      <c r="E58" s="7"/>
    </row>
    <row r="59" ht="15.75" spans="1:5">
      <c r="A59" s="62"/>
      <c r="B59" s="63"/>
      <c r="C59" s="64"/>
      <c r="D59" s="96"/>
      <c r="E59" s="66"/>
    </row>
    <row r="60" ht="15.75" spans="1:5">
      <c r="A60" s="62"/>
      <c r="B60" s="63" t="s">
        <v>109</v>
      </c>
      <c r="C60" s="64"/>
      <c r="D60" s="96">
        <f>D6+D13+D15+D53-D58</f>
        <v>-45095.5699999998</v>
      </c>
      <c r="E60" s="66"/>
    </row>
    <row r="61" ht="15.75" spans="1:5">
      <c r="A61" s="62"/>
      <c r="B61" s="63" t="s">
        <v>110</v>
      </c>
      <c r="C61" s="64"/>
      <c r="D61" s="96">
        <f>D7+D14-D53</f>
        <v>206364.85</v>
      </c>
      <c r="E61" s="66"/>
    </row>
    <row r="62" ht="15.75" spans="1:5">
      <c r="A62" s="62"/>
      <c r="B62" s="63" t="s">
        <v>120</v>
      </c>
      <c r="C62" s="64"/>
      <c r="D62" s="96">
        <f>D60+D61</f>
        <v>161269.28</v>
      </c>
      <c r="E62" s="66"/>
    </row>
    <row r="63" ht="15.75" spans="1:6">
      <c r="A63" s="62"/>
      <c r="B63" s="63"/>
      <c r="C63" s="64"/>
      <c r="D63" s="66"/>
      <c r="E63" s="65"/>
      <c r="F63" s="66"/>
    </row>
    <row r="64" ht="15.75" spans="1:4">
      <c r="A64" s="62"/>
      <c r="B64" s="63"/>
      <c r="C64" s="64"/>
      <c r="D64" s="67"/>
    </row>
    <row r="65" spans="1:4">
      <c r="A65" s="62"/>
      <c r="B65" s="68" t="s">
        <v>76</v>
      </c>
      <c r="C65" s="68"/>
      <c r="D65" s="68" t="s">
        <v>77</v>
      </c>
    </row>
    <row r="66" spans="2:4">
      <c r="B66" s="68" t="s">
        <v>78</v>
      </c>
      <c r="C66" s="68"/>
      <c r="D66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opLeftCell="A33" workbookViewId="0">
      <selection activeCell="B61" sqref="B61:B62"/>
    </sheetView>
  </sheetViews>
  <sheetFormatPr defaultColWidth="9" defaultRowHeight="14.25" outlineLevelCol="5"/>
  <cols>
    <col min="1" max="1" width="5" style="1" customWidth="1"/>
    <col min="2" max="2" width="39" style="1" customWidth="1"/>
    <col min="3" max="3" width="7.42857142857143" style="1" customWidth="1"/>
    <col min="4" max="4" width="11.4285714285714" style="1" customWidth="1"/>
    <col min="5" max="5" width="11.2857142857143" style="1" customWidth="1"/>
    <col min="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231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232</v>
      </c>
    </row>
    <row r="6" spans="1:5">
      <c r="A6" s="7"/>
      <c r="B6" s="8" t="s">
        <v>89</v>
      </c>
      <c r="C6" s="9" t="s">
        <v>9</v>
      </c>
      <c r="D6" s="10">
        <v>-24002.24</v>
      </c>
      <c r="E6" s="7"/>
    </row>
    <row r="7" spans="1:5">
      <c r="A7" s="7"/>
      <c r="B7" s="8" t="s">
        <v>90</v>
      </c>
      <c r="C7" s="9" t="s">
        <v>9</v>
      </c>
      <c r="D7" s="10">
        <v>233398.32</v>
      </c>
      <c r="E7" s="7"/>
    </row>
    <row r="8" spans="1:5">
      <c r="A8" s="7"/>
      <c r="B8" s="11" t="s">
        <v>5</v>
      </c>
      <c r="C8" s="9" t="s">
        <v>6</v>
      </c>
      <c r="D8" s="12">
        <v>3678.45</v>
      </c>
      <c r="E8" s="7"/>
    </row>
    <row r="9" spans="1:5">
      <c r="A9" s="7"/>
      <c r="B9" s="11" t="s">
        <v>7</v>
      </c>
      <c r="C9" s="9" t="s">
        <v>6</v>
      </c>
      <c r="D9" s="12">
        <v>2657.75</v>
      </c>
      <c r="E9" s="7"/>
    </row>
    <row r="10" spans="1:5">
      <c r="A10" s="7"/>
      <c r="B10" s="13" t="s">
        <v>8</v>
      </c>
      <c r="C10" s="8" t="s">
        <v>9</v>
      </c>
      <c r="D10" s="10">
        <v>599570.64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511127.07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100000.34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10500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621627.41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8" t="s">
        <v>9</v>
      </c>
      <c r="D24" s="69">
        <f>D25+D26+D27</f>
        <v>80520.25</v>
      </c>
      <c r="E24" s="7"/>
    </row>
    <row r="25" ht="78.75" spans="1:5">
      <c r="A25" s="23"/>
      <c r="B25" s="29" t="s">
        <v>24</v>
      </c>
      <c r="C25" s="7"/>
      <c r="D25" s="70">
        <v>39566.25</v>
      </c>
      <c r="E25" s="7"/>
    </row>
    <row r="26" ht="112.5" spans="1:5">
      <c r="A26" s="31"/>
      <c r="B26" s="29" t="s">
        <v>25</v>
      </c>
      <c r="C26" s="7"/>
      <c r="D26" s="70">
        <v>37765</v>
      </c>
      <c r="E26" s="7"/>
    </row>
    <row r="27" ht="22.5" spans="1:5">
      <c r="A27" s="32"/>
      <c r="B27" s="41" t="s">
        <v>26</v>
      </c>
      <c r="C27" s="7"/>
      <c r="D27" s="70">
        <v>3189</v>
      </c>
      <c r="E27" s="7"/>
    </row>
    <row r="28" ht="25.5" spans="1:5">
      <c r="A28" s="23"/>
      <c r="B28" s="26" t="s">
        <v>27</v>
      </c>
      <c r="C28" s="28" t="s">
        <v>9</v>
      </c>
      <c r="D28" s="69">
        <f>D29+D30</f>
        <v>7687.86</v>
      </c>
      <c r="E28" s="7"/>
    </row>
    <row r="29" spans="1:5">
      <c r="A29" s="34"/>
      <c r="B29" s="72" t="s">
        <v>28</v>
      </c>
      <c r="C29" s="7"/>
      <c r="D29" s="70">
        <v>7050</v>
      </c>
      <c r="E29" s="7"/>
    </row>
    <row r="30" spans="1:5">
      <c r="A30" s="23"/>
      <c r="B30" s="72" t="s">
        <v>29</v>
      </c>
      <c r="C30" s="7"/>
      <c r="D30" s="70">
        <v>637.86</v>
      </c>
      <c r="E30" s="7"/>
    </row>
    <row r="31" ht="38.25" spans="1:5">
      <c r="A31" s="23" t="s">
        <v>30</v>
      </c>
      <c r="B31" s="26" t="s">
        <v>31</v>
      </c>
      <c r="C31" s="28" t="s">
        <v>9</v>
      </c>
      <c r="D31" s="69">
        <f>D32+D33</f>
        <v>26890</v>
      </c>
      <c r="E31" s="7"/>
    </row>
    <row r="32" ht="78.75" spans="1:5">
      <c r="A32" s="38"/>
      <c r="B32" s="29" t="s">
        <v>32</v>
      </c>
      <c r="C32" s="7"/>
      <c r="D32" s="70">
        <v>17890</v>
      </c>
      <c r="E32" s="7"/>
    </row>
    <row r="33" ht="22.5" spans="1:5">
      <c r="A33" s="38"/>
      <c r="B33" s="39" t="s">
        <v>33</v>
      </c>
      <c r="C33" s="7"/>
      <c r="D33" s="70">
        <v>9000</v>
      </c>
      <c r="E33" s="7"/>
    </row>
    <row r="34" ht="38.25" spans="1:5">
      <c r="A34" s="38" t="s">
        <v>34</v>
      </c>
      <c r="B34" s="26" t="s">
        <v>35</v>
      </c>
      <c r="C34" s="28" t="s">
        <v>9</v>
      </c>
      <c r="D34" s="69">
        <f>D35+D36+D37</f>
        <v>0</v>
      </c>
      <c r="E34" s="7"/>
    </row>
    <row r="35" ht="33.75" spans="1:5">
      <c r="A35" s="34"/>
      <c r="B35" s="41" t="s">
        <v>36</v>
      </c>
      <c r="C35" s="7"/>
      <c r="D35" s="70"/>
      <c r="E35" s="7"/>
    </row>
    <row r="36" ht="22.5" spans="1:5">
      <c r="A36" s="34"/>
      <c r="B36" s="39" t="s">
        <v>99</v>
      </c>
      <c r="C36" s="7"/>
      <c r="D36" s="70">
        <v>0</v>
      </c>
      <c r="E36" s="7"/>
    </row>
    <row r="37" ht="22.5" spans="1:5">
      <c r="A37" s="34"/>
      <c r="B37" s="39" t="s">
        <v>38</v>
      </c>
      <c r="C37" s="7"/>
      <c r="D37" s="70">
        <v>0</v>
      </c>
      <c r="E37" s="7"/>
    </row>
    <row r="38" ht="15.75" spans="1:5">
      <c r="A38" s="32" t="s">
        <v>39</v>
      </c>
      <c r="B38" s="42" t="s">
        <v>40</v>
      </c>
      <c r="C38" s="28" t="s">
        <v>9</v>
      </c>
      <c r="D38" s="69">
        <f>D39+D40+D41+D43+D44+D45</f>
        <v>17623.02</v>
      </c>
      <c r="E38" s="7"/>
    </row>
    <row r="39" spans="1:5">
      <c r="A39" s="43"/>
      <c r="B39" s="44" t="s">
        <v>41</v>
      </c>
      <c r="C39" s="7"/>
      <c r="D39" s="70">
        <v>1037.4</v>
      </c>
      <c r="E39" s="7"/>
    </row>
    <row r="40" spans="1:5">
      <c r="A40" s="43"/>
      <c r="B40" s="44" t="s">
        <v>42</v>
      </c>
      <c r="C40" s="7"/>
      <c r="D40" s="70">
        <v>5505</v>
      </c>
      <c r="E40" s="7"/>
    </row>
    <row r="41" spans="1:5">
      <c r="A41" s="43"/>
      <c r="B41" s="46" t="s">
        <v>43</v>
      </c>
      <c r="C41" s="7"/>
      <c r="D41" s="70">
        <v>8738.58</v>
      </c>
      <c r="E41" s="7"/>
    </row>
    <row r="42" ht="33.75" spans="1:5">
      <c r="A42" s="32"/>
      <c r="B42" s="47" t="s">
        <v>44</v>
      </c>
      <c r="C42" s="7"/>
      <c r="D42" s="70"/>
      <c r="E42" s="7"/>
    </row>
    <row r="43" spans="1:5">
      <c r="A43" s="43"/>
      <c r="B43" s="48" t="s">
        <v>127</v>
      </c>
      <c r="C43" s="7"/>
      <c r="D43" s="70">
        <v>0</v>
      </c>
      <c r="E43" s="7"/>
    </row>
    <row r="44" spans="1:5">
      <c r="A44" s="43"/>
      <c r="B44" s="48" t="s">
        <v>101</v>
      </c>
      <c r="C44" s="7"/>
      <c r="D44" s="70">
        <v>429.75</v>
      </c>
      <c r="E44" s="7"/>
    </row>
    <row r="45" spans="1:5">
      <c r="A45" s="30"/>
      <c r="B45" s="48" t="s">
        <v>102</v>
      </c>
      <c r="C45" s="7"/>
      <c r="D45" s="70">
        <v>1912.29</v>
      </c>
      <c r="E45" s="7"/>
    </row>
    <row r="46" ht="38.25" spans="1:5">
      <c r="A46" s="13" t="s">
        <v>49</v>
      </c>
      <c r="B46" s="49" t="s">
        <v>50</v>
      </c>
      <c r="C46" s="7"/>
      <c r="D46" s="70"/>
      <c r="E46" s="7"/>
    </row>
    <row r="47" spans="1:5">
      <c r="A47" s="50"/>
      <c r="B47" s="51" t="s">
        <v>51</v>
      </c>
      <c r="C47" s="7"/>
      <c r="D47" s="70"/>
      <c r="E47" s="7"/>
    </row>
    <row r="48" ht="25.5" spans="1:5">
      <c r="A48" s="32"/>
      <c r="B48" s="52" t="s">
        <v>52</v>
      </c>
      <c r="C48" s="28" t="s">
        <v>9</v>
      </c>
      <c r="D48" s="69">
        <f>D49+D50+D51</f>
        <v>68303.11</v>
      </c>
      <c r="E48" s="7"/>
    </row>
    <row r="49" ht="22.5" spans="1:5">
      <c r="A49" s="34"/>
      <c r="B49" s="29" t="s">
        <v>53</v>
      </c>
      <c r="C49" s="7"/>
      <c r="D49" s="70">
        <v>66923.16</v>
      </c>
      <c r="E49" s="7"/>
    </row>
    <row r="50" spans="1:5">
      <c r="A50" s="32"/>
      <c r="B50" s="53" t="s">
        <v>54</v>
      </c>
      <c r="C50" s="7"/>
      <c r="D50" s="70">
        <v>0</v>
      </c>
      <c r="E50" s="7"/>
    </row>
    <row r="51" ht="22.5" spans="1:5">
      <c r="A51" s="32"/>
      <c r="B51" s="53" t="s">
        <v>55</v>
      </c>
      <c r="C51" s="7"/>
      <c r="D51" s="70">
        <v>1379.95</v>
      </c>
      <c r="E51" s="7"/>
    </row>
    <row r="52" spans="1:5">
      <c r="A52" s="50"/>
      <c r="B52" s="78" t="s">
        <v>56</v>
      </c>
      <c r="C52" s="7"/>
      <c r="D52" s="70"/>
      <c r="E52" s="7"/>
    </row>
    <row r="53" ht="15" spans="1:5">
      <c r="A53" s="18"/>
      <c r="B53" s="79" t="s">
        <v>57</v>
      </c>
      <c r="C53" s="28" t="s">
        <v>9</v>
      </c>
      <c r="D53" s="69">
        <f>D54+D55+D56+D57+D58</f>
        <v>116294.49</v>
      </c>
      <c r="E53" s="7"/>
    </row>
    <row r="54" spans="1:5">
      <c r="A54" s="18"/>
      <c r="B54" s="80" t="s">
        <v>58</v>
      </c>
      <c r="C54" s="7"/>
      <c r="D54" s="70">
        <v>20585.75</v>
      </c>
      <c r="E54" s="7"/>
    </row>
    <row r="55" spans="1:5">
      <c r="A55" s="18"/>
      <c r="B55" s="80" t="s">
        <v>59</v>
      </c>
      <c r="C55" s="7"/>
      <c r="D55" s="70">
        <v>28122</v>
      </c>
      <c r="E55" s="7"/>
    </row>
    <row r="56" spans="1:5">
      <c r="A56" s="18"/>
      <c r="B56" s="80" t="s">
        <v>60</v>
      </c>
      <c r="C56" s="7"/>
      <c r="D56" s="70">
        <v>4680</v>
      </c>
      <c r="E56" s="7"/>
    </row>
    <row r="57" spans="1:5">
      <c r="A57" s="18"/>
      <c r="B57" s="80" t="s">
        <v>62</v>
      </c>
      <c r="C57" s="7"/>
      <c r="D57" s="70">
        <v>60036.37</v>
      </c>
      <c r="E57" s="7"/>
    </row>
    <row r="58" spans="1:5">
      <c r="A58" s="18"/>
      <c r="B58" s="29" t="s">
        <v>107</v>
      </c>
      <c r="C58" s="7"/>
      <c r="D58" s="70">
        <v>2870.37</v>
      </c>
      <c r="E58" s="7"/>
    </row>
    <row r="59" ht="15" spans="1:5">
      <c r="A59" s="34" t="s">
        <v>63</v>
      </c>
      <c r="B59" s="54" t="s">
        <v>66</v>
      </c>
      <c r="C59" s="28" t="s">
        <v>9</v>
      </c>
      <c r="D59" s="69">
        <v>187231.3</v>
      </c>
      <c r="E59" s="7"/>
    </row>
    <row r="60" ht="33.75" spans="1:5">
      <c r="A60" s="32"/>
      <c r="B60" s="56" t="s">
        <v>67</v>
      </c>
      <c r="C60" s="7"/>
      <c r="D60" s="69"/>
      <c r="E60" s="7"/>
    </row>
    <row r="61" ht="48" spans="1:5">
      <c r="A61" s="32" t="s">
        <v>65</v>
      </c>
      <c r="B61" s="58" t="s">
        <v>69</v>
      </c>
      <c r="C61" s="28" t="s">
        <v>9</v>
      </c>
      <c r="D61" s="69">
        <v>40504</v>
      </c>
      <c r="E61" s="7"/>
    </row>
    <row r="62" ht="60" spans="1:5">
      <c r="A62" s="32" t="s">
        <v>68</v>
      </c>
      <c r="B62" s="59" t="s">
        <v>108</v>
      </c>
      <c r="C62" s="28" t="s">
        <v>9</v>
      </c>
      <c r="D62" s="69">
        <v>107099.39</v>
      </c>
      <c r="E62" s="7"/>
    </row>
    <row r="63" ht="15" spans="1:5">
      <c r="A63" s="32" t="s">
        <v>70</v>
      </c>
      <c r="B63" s="60" t="s">
        <v>73</v>
      </c>
      <c r="C63" s="28" t="s">
        <v>9</v>
      </c>
      <c r="D63" s="69">
        <v>37297.65</v>
      </c>
      <c r="E63" s="7"/>
    </row>
    <row r="64" ht="15" spans="1:5">
      <c r="A64" s="32" t="s">
        <v>70</v>
      </c>
      <c r="B64" s="61" t="s">
        <v>74</v>
      </c>
      <c r="C64" s="28" t="s">
        <v>9</v>
      </c>
      <c r="D64" s="69">
        <f>D63+D62+D61+D59+D53+D48+D38+D34+D31+D28+D24</f>
        <v>689451.07</v>
      </c>
      <c r="E64" s="7"/>
    </row>
    <row r="65" ht="15" spans="1:5">
      <c r="A65" s="62"/>
      <c r="B65" s="63"/>
      <c r="C65" s="65"/>
      <c r="D65" s="96"/>
      <c r="E65" s="65"/>
    </row>
    <row r="66" ht="15" spans="1:5">
      <c r="A66" s="62"/>
      <c r="B66" s="63" t="s">
        <v>109</v>
      </c>
      <c r="C66" s="65"/>
      <c r="D66" s="96">
        <f>D6+D13+D15+D59-D64</f>
        <v>-4594.93999999994</v>
      </c>
      <c r="E66" s="65"/>
    </row>
    <row r="67" ht="15" spans="1:5">
      <c r="A67" s="62"/>
      <c r="B67" s="63" t="s">
        <v>110</v>
      </c>
      <c r="C67" s="65"/>
      <c r="D67" s="96">
        <f>D7+D14-D59</f>
        <v>146167.36</v>
      </c>
      <c r="E67" s="65"/>
    </row>
    <row r="68" ht="15" spans="1:5">
      <c r="A68" s="62"/>
      <c r="B68" s="63" t="s">
        <v>120</v>
      </c>
      <c r="C68" s="65"/>
      <c r="D68" s="96">
        <f>D66+D67</f>
        <v>141572.42</v>
      </c>
      <c r="E68" s="65"/>
    </row>
    <row r="69" ht="15" spans="1:6">
      <c r="A69" s="62"/>
      <c r="B69" s="63"/>
      <c r="C69" s="65"/>
      <c r="D69" s="66"/>
      <c r="E69" s="65"/>
      <c r="F69" s="65"/>
    </row>
    <row r="70" ht="15.75" spans="1:4">
      <c r="A70" s="62"/>
      <c r="B70" s="63"/>
      <c r="C70" s="64"/>
      <c r="D70" s="67"/>
    </row>
    <row r="71" spans="1:4">
      <c r="A71" s="62"/>
      <c r="B71" s="68" t="s">
        <v>76</v>
      </c>
      <c r="C71" s="68"/>
      <c r="D71" s="68" t="s">
        <v>77</v>
      </c>
    </row>
    <row r="72" spans="2:4">
      <c r="B72" s="68" t="s">
        <v>78</v>
      </c>
      <c r="C72" s="68"/>
      <c r="D72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opLeftCell="A60" workbookViewId="0">
      <selection activeCell="B71" sqref="B71:D72"/>
    </sheetView>
  </sheetViews>
  <sheetFormatPr defaultColWidth="9" defaultRowHeight="14.25" outlineLevelCol="5"/>
  <cols>
    <col min="1" max="1" width="4" style="1" customWidth="1"/>
    <col min="2" max="2" width="40.2857142857143" style="1" customWidth="1"/>
    <col min="3" max="3" width="9.14285714285714" style="1" customWidth="1"/>
    <col min="4" max="4" width="16.5714285714286" style="1" customWidth="1"/>
    <col min="5" max="5" width="14.2857142857143" style="1" customWidth="1"/>
    <col min="6" max="6" width="12.7142857142857" style="1" customWidth="1"/>
    <col min="7" max="7" width="9" style="1"/>
    <col min="8" max="8" width="10.4285714285714" style="1" customWidth="1"/>
    <col min="9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</v>
      </c>
      <c r="B2" s="4"/>
      <c r="C2" s="4"/>
      <c r="D2" s="4"/>
      <c r="E2" s="4"/>
      <c r="F2" s="4"/>
    </row>
    <row r="3" ht="15" customHeight="1" spans="1:5">
      <c r="A3" s="5"/>
      <c r="B3" s="4" t="s">
        <v>233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234</v>
      </c>
    </row>
    <row r="6" spans="1:5">
      <c r="A6" s="7"/>
      <c r="B6" s="8" t="s">
        <v>141</v>
      </c>
      <c r="C6" s="8"/>
      <c r="D6" s="69">
        <v>415798.33</v>
      </c>
      <c r="E6" s="7"/>
    </row>
    <row r="7" spans="1:5">
      <c r="A7" s="7"/>
      <c r="B7" s="8"/>
      <c r="C7" s="8"/>
      <c r="D7" s="70"/>
      <c r="E7" s="7"/>
    </row>
    <row r="8" spans="1:5">
      <c r="A8" s="7"/>
      <c r="B8" s="11" t="s">
        <v>5</v>
      </c>
      <c r="C8" s="8"/>
      <c r="D8" s="12">
        <v>13162.85</v>
      </c>
      <c r="E8" s="7"/>
    </row>
    <row r="9" spans="1:5">
      <c r="A9" s="7"/>
      <c r="B9" s="11" t="s">
        <v>7</v>
      </c>
      <c r="C9" s="8"/>
      <c r="D9" s="12">
        <v>8926.25</v>
      </c>
      <c r="E9" s="7"/>
    </row>
    <row r="10" ht="15" customHeight="1" spans="1:5">
      <c r="A10" s="7"/>
      <c r="B10" s="13" t="s">
        <v>8</v>
      </c>
      <c r="C10" s="8"/>
      <c r="D10" s="10">
        <v>1843940.85</v>
      </c>
      <c r="E10" s="7"/>
    </row>
    <row r="11" ht="17.25" customHeight="1" spans="1:5">
      <c r="A11" s="7"/>
      <c r="B11" s="8"/>
      <c r="C11" s="8"/>
      <c r="D11" s="70"/>
      <c r="E11" s="7"/>
    </row>
    <row r="12" ht="13.5" customHeight="1" spans="1:5">
      <c r="A12" s="7"/>
      <c r="B12" s="13" t="s">
        <v>10</v>
      </c>
      <c r="C12" s="8"/>
      <c r="D12" s="70"/>
      <c r="E12" s="7"/>
    </row>
    <row r="13" customHeight="1" spans="1:5">
      <c r="A13" s="7">
        <v>1</v>
      </c>
      <c r="B13" s="9" t="s">
        <v>11</v>
      </c>
      <c r="C13" s="8"/>
      <c r="D13" s="12">
        <v>1576450.17</v>
      </c>
      <c r="E13" s="7"/>
    </row>
    <row r="14" ht="13.5" customHeight="1" spans="1:5">
      <c r="A14" s="7">
        <v>2</v>
      </c>
      <c r="B14" s="9" t="s">
        <v>12</v>
      </c>
      <c r="C14" s="8"/>
      <c r="D14" s="12">
        <v>14400</v>
      </c>
      <c r="E14" s="7"/>
    </row>
    <row r="15" ht="18" customHeight="1" spans="1:5">
      <c r="A15" s="7"/>
      <c r="B15" s="9"/>
      <c r="C15" s="8"/>
      <c r="D15" s="12"/>
      <c r="E15" s="7"/>
    </row>
    <row r="16" spans="1:5">
      <c r="A16" s="7"/>
      <c r="B16" s="13" t="s">
        <v>13</v>
      </c>
      <c r="C16" s="8"/>
      <c r="D16" s="10">
        <f>D13+D14+D15</f>
        <v>1590850.17</v>
      </c>
      <c r="E16" s="7"/>
    </row>
    <row r="17" spans="1:5">
      <c r="A17" s="7"/>
      <c r="B17" s="8"/>
      <c r="C17" s="8"/>
      <c r="D17" s="7"/>
      <c r="E17" s="7"/>
    </row>
    <row r="18" ht="18" customHeight="1" spans="2:3">
      <c r="B18" s="6"/>
      <c r="C18" s="6"/>
    </row>
    <row r="19" ht="15.75" customHeight="1" spans="2:3">
      <c r="B19" s="6"/>
      <c r="C19" s="6" t="s">
        <v>14</v>
      </c>
    </row>
    <row r="20" ht="17.25" customHeight="1" spans="1:5">
      <c r="A20" s="14"/>
      <c r="B20" s="15"/>
      <c r="C20" s="15"/>
      <c r="D20" s="14"/>
      <c r="E20" s="14"/>
    </row>
    <row r="21" ht="15.75" customHeight="1" spans="1:5">
      <c r="A21" s="16" t="s">
        <v>15</v>
      </c>
      <c r="B21" s="17"/>
      <c r="C21" s="18" t="s">
        <v>142</v>
      </c>
      <c r="D21" s="20" t="s">
        <v>16</v>
      </c>
      <c r="E21" s="20"/>
    </row>
    <row r="22" ht="18" customHeight="1" spans="1:5">
      <c r="A22" s="16" t="s">
        <v>18</v>
      </c>
      <c r="B22" s="21" t="s">
        <v>19</v>
      </c>
      <c r="C22" s="21" t="s">
        <v>143</v>
      </c>
      <c r="D22" s="20" t="s">
        <v>20</v>
      </c>
      <c r="E22" s="22"/>
    </row>
    <row r="23" ht="42" customHeight="1" spans="1:5">
      <c r="A23" s="23" t="s">
        <v>21</v>
      </c>
      <c r="B23" s="24" t="s">
        <v>98</v>
      </c>
      <c r="C23" s="134"/>
      <c r="D23" s="7"/>
      <c r="E23" s="7"/>
    </row>
    <row r="24" ht="54.75" customHeight="1" spans="1:5">
      <c r="A24" s="23"/>
      <c r="B24" s="26" t="s">
        <v>23</v>
      </c>
      <c r="C24" s="21" t="s">
        <v>9</v>
      </c>
      <c r="D24" s="28">
        <f>D25+D26+D27</f>
        <v>296790.94</v>
      </c>
      <c r="E24" s="7"/>
    </row>
    <row r="25" ht="84" customHeight="1" spans="1:5">
      <c r="A25" s="23"/>
      <c r="B25" s="29" t="s">
        <v>24</v>
      </c>
      <c r="C25" s="30"/>
      <c r="D25" s="7">
        <v>127411</v>
      </c>
      <c r="E25" s="7"/>
    </row>
    <row r="26" ht="119.25" customHeight="1" spans="1:5">
      <c r="A26" s="31"/>
      <c r="B26" s="29" t="s">
        <v>25</v>
      </c>
      <c r="C26" s="30"/>
      <c r="D26" s="7">
        <v>153312.94</v>
      </c>
      <c r="E26" s="7"/>
    </row>
    <row r="27" ht="25.5" spans="1:5">
      <c r="A27" s="32"/>
      <c r="B27" s="129" t="s">
        <v>26</v>
      </c>
      <c r="C27" s="30"/>
      <c r="D27" s="7">
        <v>16067</v>
      </c>
      <c r="E27" s="7"/>
    </row>
    <row r="28" ht="31.5" customHeight="1" spans="1:5">
      <c r="A28" s="23"/>
      <c r="B28" s="26" t="s">
        <v>27</v>
      </c>
      <c r="C28" s="21" t="s">
        <v>9</v>
      </c>
      <c r="D28" s="28">
        <f>D29+D30</f>
        <v>16585</v>
      </c>
      <c r="E28" s="7"/>
    </row>
    <row r="29" ht="18.75" customHeight="1" spans="1:5">
      <c r="A29" s="34"/>
      <c r="B29" s="35" t="s">
        <v>28</v>
      </c>
      <c r="C29" s="36"/>
      <c r="D29" s="7">
        <v>12300</v>
      </c>
      <c r="E29" s="7"/>
    </row>
    <row r="30" ht="19.5" customHeight="1" spans="1:5">
      <c r="A30" s="23"/>
      <c r="B30" s="35" t="s">
        <v>29</v>
      </c>
      <c r="C30" s="36"/>
      <c r="D30" s="7">
        <v>4285</v>
      </c>
      <c r="E30" s="7"/>
    </row>
    <row r="31" ht="38.25" spans="1:5">
      <c r="A31" s="23" t="s">
        <v>30</v>
      </c>
      <c r="B31" s="26" t="s">
        <v>31</v>
      </c>
      <c r="C31" s="21" t="s">
        <v>9</v>
      </c>
      <c r="D31" s="28">
        <f>D32+D33</f>
        <v>67843</v>
      </c>
      <c r="E31" s="7"/>
    </row>
    <row r="32" ht="75" customHeight="1" spans="1:5">
      <c r="A32" s="38"/>
      <c r="B32" s="29" t="s">
        <v>32</v>
      </c>
      <c r="C32" s="30"/>
      <c r="D32" s="7">
        <v>57843</v>
      </c>
      <c r="E32" s="7"/>
    </row>
    <row r="33" ht="28.5" customHeight="1" spans="1:5">
      <c r="A33" s="38"/>
      <c r="B33" s="94" t="s">
        <v>33</v>
      </c>
      <c r="C33" s="40"/>
      <c r="D33" s="7">
        <v>10000</v>
      </c>
      <c r="E33" s="7"/>
    </row>
    <row r="34" ht="45.75" customHeight="1" spans="1:5">
      <c r="A34" s="38" t="s">
        <v>34</v>
      </c>
      <c r="B34" s="26" t="s">
        <v>35</v>
      </c>
      <c r="C34" s="21" t="s">
        <v>9</v>
      </c>
      <c r="D34" s="28">
        <f>D35+D36+D37</f>
        <v>8757</v>
      </c>
      <c r="E34" s="7"/>
    </row>
    <row r="35" ht="37.5" customHeight="1" spans="1:5">
      <c r="A35" s="34"/>
      <c r="B35" s="33" t="s">
        <v>36</v>
      </c>
      <c r="C35" s="40"/>
      <c r="D35" s="7">
        <v>4860</v>
      </c>
      <c r="E35" s="7"/>
    </row>
    <row r="36" ht="25.5" spans="1:5">
      <c r="A36" s="34"/>
      <c r="B36" s="94" t="s">
        <v>99</v>
      </c>
      <c r="C36" s="40"/>
      <c r="D36" s="7">
        <v>3897</v>
      </c>
      <c r="E36" s="7"/>
    </row>
    <row r="37" ht="25.5" customHeight="1" spans="1:5">
      <c r="A37" s="13"/>
      <c r="B37" s="94" t="s">
        <v>235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D39+D40+D41+D43+D44+D45+D46</f>
        <v>47215.78</v>
      </c>
      <c r="E38" s="7"/>
    </row>
    <row r="39" ht="20.25" customHeight="1" spans="1:5">
      <c r="A39" s="43"/>
      <c r="B39" s="130" t="s">
        <v>41</v>
      </c>
      <c r="C39" s="45"/>
      <c r="D39" s="7">
        <v>0</v>
      </c>
      <c r="E39" s="7"/>
    </row>
    <row r="40" ht="24" spans="1:5">
      <c r="A40" s="43"/>
      <c r="B40" s="130" t="s">
        <v>42</v>
      </c>
      <c r="C40" s="45"/>
      <c r="D40" s="7">
        <v>7000</v>
      </c>
      <c r="E40" s="7"/>
    </row>
    <row r="41" spans="1:5">
      <c r="A41" s="43"/>
      <c r="B41" s="131" t="s">
        <v>43</v>
      </c>
      <c r="C41" s="45"/>
      <c r="D41" s="7">
        <v>28303.42</v>
      </c>
      <c r="E41" s="7"/>
    </row>
    <row r="42" ht="38.25" customHeight="1" spans="1:5">
      <c r="A42" s="32"/>
      <c r="B42" s="135" t="s">
        <v>44</v>
      </c>
      <c r="C42" s="45"/>
      <c r="D42" s="7"/>
      <c r="E42" s="7"/>
    </row>
    <row r="43" spans="1:5">
      <c r="A43" s="43"/>
      <c r="B43" s="95" t="s">
        <v>100</v>
      </c>
      <c r="C43" s="45"/>
      <c r="D43" s="7">
        <v>0</v>
      </c>
      <c r="E43" s="7"/>
    </row>
    <row r="44" spans="1:5">
      <c r="A44" s="43"/>
      <c r="B44" s="95" t="s">
        <v>127</v>
      </c>
      <c r="C44" s="45"/>
      <c r="D44" s="7">
        <v>0</v>
      </c>
      <c r="E44" s="7"/>
    </row>
    <row r="45" ht="17.25" customHeight="1" spans="1:5">
      <c r="A45" s="43"/>
      <c r="B45" s="95" t="s">
        <v>101</v>
      </c>
      <c r="C45" s="45"/>
      <c r="D45" s="7">
        <v>1203.37</v>
      </c>
      <c r="E45" s="7"/>
    </row>
    <row r="46" ht="18" customHeight="1" spans="1:5">
      <c r="A46" s="43"/>
      <c r="B46" s="95" t="s">
        <v>102</v>
      </c>
      <c r="C46" s="45"/>
      <c r="D46" s="7">
        <v>10708.99</v>
      </c>
      <c r="E46" s="7"/>
    </row>
    <row r="47" ht="45" customHeight="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100726.23</v>
      </c>
      <c r="E49" s="7"/>
    </row>
    <row r="50" ht="22.5" spans="1:5">
      <c r="A50" s="34"/>
      <c r="B50" s="29" t="s">
        <v>236</v>
      </c>
      <c r="C50" s="40"/>
      <c r="D50" s="7">
        <v>94930.42</v>
      </c>
      <c r="E50" s="7"/>
    </row>
    <row r="51" spans="1:5">
      <c r="A51" s="32"/>
      <c r="B51" s="53" t="s">
        <v>237</v>
      </c>
      <c r="C51" s="40"/>
      <c r="D51" s="7">
        <v>0</v>
      </c>
      <c r="E51" s="7"/>
    </row>
    <row r="52" ht="22.5" spans="1:5">
      <c r="A52" s="32"/>
      <c r="B52" s="53" t="s">
        <v>238</v>
      </c>
      <c r="C52" s="40"/>
      <c r="D52" s="7">
        <v>5795.81</v>
      </c>
      <c r="E52" s="7"/>
    </row>
    <row r="53" spans="1:5">
      <c r="A53" s="50"/>
      <c r="B53" s="78" t="s">
        <v>56</v>
      </c>
      <c r="C53" s="50"/>
      <c r="D53" s="7"/>
      <c r="E53" s="7"/>
    </row>
    <row r="54" ht="15" spans="1:5">
      <c r="A54" s="18"/>
      <c r="B54" s="79" t="s">
        <v>57</v>
      </c>
      <c r="C54" s="21" t="s">
        <v>9</v>
      </c>
      <c r="D54" s="28">
        <f>D55+D56+D57+D58</f>
        <v>274435.92</v>
      </c>
      <c r="E54" s="7"/>
    </row>
    <row r="55" spans="1:5">
      <c r="A55" s="18"/>
      <c r="B55" s="80" t="s">
        <v>239</v>
      </c>
      <c r="C55" s="81"/>
      <c r="D55" s="7">
        <v>106422</v>
      </c>
      <c r="E55" s="7"/>
    </row>
    <row r="56" spans="1:5">
      <c r="A56" s="18"/>
      <c r="B56" s="80" t="s">
        <v>240</v>
      </c>
      <c r="C56" s="40"/>
      <c r="D56" s="7">
        <v>140693.14</v>
      </c>
      <c r="E56" s="7"/>
    </row>
    <row r="57" spans="1:5">
      <c r="A57" s="18"/>
      <c r="B57" s="80" t="s">
        <v>241</v>
      </c>
      <c r="C57" s="81"/>
      <c r="D57" s="7">
        <v>14800</v>
      </c>
      <c r="E57" s="7"/>
    </row>
    <row r="58" spans="1:5">
      <c r="A58" s="18"/>
      <c r="B58" s="80" t="s">
        <v>242</v>
      </c>
      <c r="C58" s="40"/>
      <c r="D58" s="7">
        <v>12520.78</v>
      </c>
      <c r="E58" s="7"/>
    </row>
    <row r="59" ht="18.75" customHeight="1" spans="1:5">
      <c r="A59" s="34" t="s">
        <v>63</v>
      </c>
      <c r="B59" s="54" t="s">
        <v>66</v>
      </c>
      <c r="C59" s="21" t="s">
        <v>9</v>
      </c>
      <c r="D59" s="28">
        <v>364626.5</v>
      </c>
      <c r="E59" s="7"/>
    </row>
    <row r="60" ht="39" customHeight="1" spans="1:5">
      <c r="A60" s="32"/>
      <c r="B60" s="56" t="s">
        <v>67</v>
      </c>
      <c r="C60" s="57"/>
      <c r="D60" s="28"/>
      <c r="E60" s="7"/>
    </row>
    <row r="61" ht="48" spans="1:5">
      <c r="A61" s="32" t="s">
        <v>65</v>
      </c>
      <c r="B61" s="58" t="s">
        <v>69</v>
      </c>
      <c r="C61" s="21" t="s">
        <v>9</v>
      </c>
      <c r="D61" s="28">
        <v>129000</v>
      </c>
      <c r="E61" s="7"/>
    </row>
    <row r="62" ht="60" spans="1:5">
      <c r="A62" s="32" t="s">
        <v>68</v>
      </c>
      <c r="B62" s="59" t="s">
        <v>108</v>
      </c>
      <c r="C62" s="21" t="s">
        <v>9</v>
      </c>
      <c r="D62" s="28">
        <v>355459.55</v>
      </c>
      <c r="E62" s="7"/>
    </row>
    <row r="63" ht="15" spans="1:5">
      <c r="A63" s="32" t="s">
        <v>70</v>
      </c>
      <c r="B63" s="60" t="s">
        <v>73</v>
      </c>
      <c r="C63" s="21" t="s">
        <v>9</v>
      </c>
      <c r="D63" s="28">
        <v>95451</v>
      </c>
      <c r="E63" s="7"/>
    </row>
    <row r="64" ht="15" spans="1:5">
      <c r="A64" s="32"/>
      <c r="B64" s="61" t="s">
        <v>74</v>
      </c>
      <c r="C64" s="21" t="s">
        <v>9</v>
      </c>
      <c r="D64" s="28">
        <f>D63+D62+D61+D59+D54+D49+D38+D34+D31+D28+D24</f>
        <v>1756890.92</v>
      </c>
      <c r="E64" s="7"/>
    </row>
    <row r="65" ht="15.75" spans="1:5">
      <c r="A65" s="62"/>
      <c r="B65" s="63"/>
      <c r="C65" s="64"/>
      <c r="D65" s="65"/>
      <c r="E65" s="66"/>
    </row>
    <row r="66" ht="15.75" spans="1:6">
      <c r="A66" s="62"/>
      <c r="B66" s="63" t="s">
        <v>83</v>
      </c>
      <c r="C66" s="64"/>
      <c r="D66" s="65">
        <f>D6+D16-D64</f>
        <v>249757.58</v>
      </c>
      <c r="E66" s="66"/>
      <c r="F66" s="66"/>
    </row>
    <row r="67" ht="15.75" spans="2:6">
      <c r="B67" s="63"/>
      <c r="C67" s="64"/>
      <c r="D67" s="66"/>
      <c r="E67" s="65"/>
      <c r="F67" s="66"/>
    </row>
    <row r="68" ht="15.75" spans="2:6">
      <c r="B68" s="63"/>
      <c r="C68" s="64"/>
      <c r="D68" s="66"/>
      <c r="E68" s="65"/>
      <c r="F68" s="66"/>
    </row>
    <row r="69" ht="15.75" spans="2:5">
      <c r="B69" s="63"/>
      <c r="C69" s="64"/>
      <c r="D69" s="66"/>
      <c r="E69" s="65"/>
    </row>
    <row r="70" ht="15.75" spans="2:4">
      <c r="B70" s="63"/>
      <c r="C70" s="64"/>
      <c r="D70" s="67"/>
    </row>
    <row r="71" spans="2:4">
      <c r="B71" s="68" t="s">
        <v>76</v>
      </c>
      <c r="C71" s="68"/>
      <c r="D71" s="68" t="s">
        <v>77</v>
      </c>
    </row>
    <row r="72" spans="2:4">
      <c r="B72" s="68" t="s">
        <v>78</v>
      </c>
      <c r="C72" s="68"/>
      <c r="D72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workbookViewId="0">
      <selection activeCell="M63" sqref="M63"/>
    </sheetView>
  </sheetViews>
  <sheetFormatPr defaultColWidth="9" defaultRowHeight="14.25"/>
  <cols>
    <col min="1" max="1" width="4.42857142857143" style="1" customWidth="1"/>
    <col min="2" max="2" width="38.7142857142857" style="1" customWidth="1"/>
    <col min="3" max="3" width="8.57142857142857" style="1" customWidth="1"/>
    <col min="4" max="4" width="13.5714285714286" style="1" customWidth="1"/>
    <col min="5" max="5" width="11" style="1" customWidth="1"/>
    <col min="6" max="6" width="8.42857142857143" style="1" customWidth="1"/>
    <col min="7" max="7" width="9" style="1"/>
    <col min="8" max="8" width="10.4285714285714" style="1" customWidth="1"/>
    <col min="9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243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244</v>
      </c>
    </row>
    <row r="6" spans="1:5">
      <c r="A6" s="7"/>
      <c r="B6" s="8" t="s">
        <v>141</v>
      </c>
      <c r="C6" s="9" t="s">
        <v>9</v>
      </c>
      <c r="D6" s="69">
        <v>192141.92</v>
      </c>
      <c r="E6" s="7"/>
    </row>
    <row r="7" ht="15" spans="1:7">
      <c r="A7" s="7"/>
      <c r="B7" s="8"/>
      <c r="C7" s="9" t="s">
        <v>9</v>
      </c>
      <c r="D7" s="70"/>
      <c r="E7" s="7"/>
      <c r="G7" s="65"/>
    </row>
    <row r="8" ht="15" spans="1:7">
      <c r="A8" s="7"/>
      <c r="B8" s="11" t="s">
        <v>5</v>
      </c>
      <c r="C8" s="9" t="s">
        <v>6</v>
      </c>
      <c r="D8" s="12">
        <v>6418.9</v>
      </c>
      <c r="E8" s="7"/>
      <c r="F8" s="65"/>
      <c r="G8" s="65"/>
    </row>
    <row r="9" ht="15" spans="1:11">
      <c r="A9" s="7"/>
      <c r="B9" s="11" t="s">
        <v>7</v>
      </c>
      <c r="C9" s="9" t="s">
        <v>6</v>
      </c>
      <c r="D9" s="12">
        <v>4377.3</v>
      </c>
      <c r="E9" s="7"/>
      <c r="F9" s="65"/>
      <c r="G9" s="65"/>
      <c r="K9" s="1" t="s">
        <v>245</v>
      </c>
    </row>
    <row r="10" ht="15" spans="1:11">
      <c r="A10" s="7"/>
      <c r="B10" s="13" t="s">
        <v>8</v>
      </c>
      <c r="C10" s="8" t="s">
        <v>9</v>
      </c>
      <c r="D10" s="10">
        <v>1060203.1</v>
      </c>
      <c r="E10" s="7"/>
      <c r="F10" s="65"/>
      <c r="G10" s="65"/>
      <c r="K10" s="1" t="s">
        <v>245</v>
      </c>
    </row>
    <row r="11" ht="15" spans="1:11">
      <c r="A11" s="7"/>
      <c r="B11" s="8"/>
      <c r="C11" s="8"/>
      <c r="D11" s="70"/>
      <c r="E11" s="7"/>
      <c r="F11" s="65"/>
      <c r="G11" s="65"/>
      <c r="K11" s="1" t="s">
        <v>245</v>
      </c>
    </row>
    <row r="12" ht="15" spans="1:11">
      <c r="A12" s="7"/>
      <c r="B12" s="13" t="s">
        <v>10</v>
      </c>
      <c r="C12" s="8"/>
      <c r="D12" s="70"/>
      <c r="E12" s="7"/>
      <c r="F12" s="65"/>
      <c r="G12" s="65"/>
      <c r="K12" s="1" t="s">
        <v>245</v>
      </c>
    </row>
    <row r="13" ht="15" spans="1:11">
      <c r="A13" s="7">
        <v>1</v>
      </c>
      <c r="B13" s="9" t="s">
        <v>11</v>
      </c>
      <c r="C13" s="9" t="s">
        <v>9</v>
      </c>
      <c r="D13" s="12">
        <v>1019218.62</v>
      </c>
      <c r="E13" s="7"/>
      <c r="F13" s="65"/>
      <c r="G13" s="65"/>
      <c r="K13" s="1" t="s">
        <v>245</v>
      </c>
    </row>
    <row r="14" ht="15" spans="1:11">
      <c r="A14" s="7">
        <v>2</v>
      </c>
      <c r="B14" s="9" t="s">
        <v>12</v>
      </c>
      <c r="C14" s="9" t="s">
        <v>9</v>
      </c>
      <c r="D14" s="12">
        <v>8400</v>
      </c>
      <c r="E14" s="7"/>
      <c r="F14" s="65"/>
      <c r="G14" s="65"/>
      <c r="K14" s="1" t="s">
        <v>245</v>
      </c>
    </row>
    <row r="15" ht="15" spans="1:11">
      <c r="A15" s="7"/>
      <c r="B15" s="9"/>
      <c r="C15" s="8"/>
      <c r="D15" s="12"/>
      <c r="E15" s="7"/>
      <c r="F15" s="65"/>
      <c r="G15" s="65"/>
      <c r="K15" s="1" t="s">
        <v>245</v>
      </c>
    </row>
    <row r="16" ht="15" spans="1:11">
      <c r="A16" s="7"/>
      <c r="B16" s="13" t="s">
        <v>13</v>
      </c>
      <c r="C16" s="8" t="s">
        <v>9</v>
      </c>
      <c r="D16" s="10">
        <f>D13+D14+D15</f>
        <v>1027618.62</v>
      </c>
      <c r="E16" s="7"/>
      <c r="F16" s="65"/>
      <c r="G16" s="65"/>
      <c r="K16" s="1" t="s">
        <v>245</v>
      </c>
    </row>
    <row r="17" ht="15" spans="1:11">
      <c r="A17" s="7"/>
      <c r="B17" s="8"/>
      <c r="C17" s="8"/>
      <c r="D17" s="7"/>
      <c r="E17" s="7"/>
      <c r="F17" s="65"/>
      <c r="G17" s="65"/>
      <c r="K17" s="1" t="s">
        <v>245</v>
      </c>
    </row>
    <row r="18" ht="15" spans="2:11">
      <c r="B18" s="6"/>
      <c r="C18" s="6"/>
      <c r="F18" s="65"/>
      <c r="G18" s="65"/>
      <c r="K18" s="1" t="s">
        <v>245</v>
      </c>
    </row>
    <row r="19" ht="15" spans="2:11">
      <c r="B19" s="6"/>
      <c r="C19" s="6" t="s">
        <v>14</v>
      </c>
      <c r="F19" s="65"/>
      <c r="G19" s="65"/>
      <c r="K19" s="1" t="s">
        <v>245</v>
      </c>
    </row>
    <row r="20" ht="15" spans="1:11">
      <c r="A20" s="133"/>
      <c r="B20" s="133"/>
      <c r="C20" s="133"/>
      <c r="D20" s="14"/>
      <c r="E20" s="14"/>
      <c r="F20" s="65"/>
      <c r="G20" s="65"/>
      <c r="K20" s="1" t="s">
        <v>245</v>
      </c>
    </row>
    <row r="21" ht="15" spans="1:11">
      <c r="A21" s="16" t="s">
        <v>15</v>
      </c>
      <c r="B21" s="17"/>
      <c r="C21" s="18" t="s">
        <v>95</v>
      </c>
      <c r="D21" s="19" t="s">
        <v>16</v>
      </c>
      <c r="E21" s="20"/>
      <c r="F21" s="65"/>
      <c r="G21" s="65"/>
      <c r="K21" s="1" t="s">
        <v>245</v>
      </c>
    </row>
    <row r="22" ht="15" spans="1:11">
      <c r="A22" s="16" t="s">
        <v>18</v>
      </c>
      <c r="B22" s="21" t="s">
        <v>19</v>
      </c>
      <c r="C22" s="21" t="s">
        <v>97</v>
      </c>
      <c r="D22" s="19" t="s">
        <v>20</v>
      </c>
      <c r="E22" s="22"/>
      <c r="F22" s="65"/>
      <c r="G22" s="65"/>
      <c r="K22" s="1" t="s">
        <v>245</v>
      </c>
    </row>
    <row r="23" ht="25.5" spans="1:11">
      <c r="A23" s="34" t="s">
        <v>21</v>
      </c>
      <c r="B23" s="24" t="s">
        <v>98</v>
      </c>
      <c r="C23" s="25"/>
      <c r="D23" s="7"/>
      <c r="E23" s="7"/>
      <c r="F23" s="65"/>
      <c r="G23" s="65"/>
      <c r="K23" s="1" t="s">
        <v>245</v>
      </c>
    </row>
    <row r="24" ht="56.25" customHeight="1" spans="1:11">
      <c r="A24" s="23"/>
      <c r="B24" s="26" t="s">
        <v>23</v>
      </c>
      <c r="C24" s="8" t="s">
        <v>9</v>
      </c>
      <c r="D24" s="28">
        <f>D25+D26+D27</f>
        <v>126561.39</v>
      </c>
      <c r="E24" s="7"/>
      <c r="F24" s="65"/>
      <c r="G24" s="65"/>
      <c r="K24" s="1" t="s">
        <v>245</v>
      </c>
    </row>
    <row r="25" ht="84" customHeight="1" spans="1:11">
      <c r="A25" s="23"/>
      <c r="B25" s="29" t="s">
        <v>24</v>
      </c>
      <c r="C25" s="30"/>
      <c r="D25" s="7">
        <v>60517.39</v>
      </c>
      <c r="E25" s="7"/>
      <c r="F25" s="65"/>
      <c r="G25" s="65"/>
      <c r="K25" s="1" t="s">
        <v>245</v>
      </c>
    </row>
    <row r="26" ht="112.5" spans="1:11">
      <c r="A26" s="31"/>
      <c r="B26" s="29" t="s">
        <v>25</v>
      </c>
      <c r="C26" s="30"/>
      <c r="D26" s="7">
        <v>57644</v>
      </c>
      <c r="E26" s="7"/>
      <c r="F26" s="65"/>
      <c r="G26" s="65"/>
      <c r="K26" s="1" t="s">
        <v>245</v>
      </c>
    </row>
    <row r="27" ht="22.5" spans="1:11">
      <c r="A27" s="32"/>
      <c r="B27" s="41" t="s">
        <v>26</v>
      </c>
      <c r="C27" s="30"/>
      <c r="D27" s="7">
        <v>8400</v>
      </c>
      <c r="E27" s="7"/>
      <c r="F27" s="65"/>
      <c r="G27" s="65"/>
      <c r="K27" s="1" t="s">
        <v>245</v>
      </c>
    </row>
    <row r="28" ht="25.5" spans="1:11">
      <c r="A28" s="23"/>
      <c r="B28" s="26" t="s">
        <v>27</v>
      </c>
      <c r="C28" s="27" t="s">
        <v>9</v>
      </c>
      <c r="D28" s="28">
        <f>D29+D30</f>
        <v>9201</v>
      </c>
      <c r="E28" s="7"/>
      <c r="F28" s="65"/>
      <c r="G28" s="65"/>
      <c r="K28" s="1" t="s">
        <v>245</v>
      </c>
    </row>
    <row r="29" ht="15" spans="1:11">
      <c r="A29" s="34"/>
      <c r="B29" s="72" t="s">
        <v>28</v>
      </c>
      <c r="C29" s="36"/>
      <c r="D29" s="7">
        <v>7100</v>
      </c>
      <c r="E29" s="7"/>
      <c r="F29" s="65"/>
      <c r="G29" s="65"/>
      <c r="K29" s="1" t="s">
        <v>245</v>
      </c>
    </row>
    <row r="30" ht="15" spans="1:11">
      <c r="A30" s="23"/>
      <c r="B30" s="72" t="s">
        <v>29</v>
      </c>
      <c r="C30" s="36"/>
      <c r="D30" s="7">
        <v>2101</v>
      </c>
      <c r="E30" s="7"/>
      <c r="F30" s="65"/>
      <c r="G30" s="65"/>
      <c r="K30" s="1" t="s">
        <v>245</v>
      </c>
    </row>
    <row r="31" ht="38.25" spans="1:11">
      <c r="A31" s="23" t="s">
        <v>30</v>
      </c>
      <c r="B31" s="26" t="s">
        <v>31</v>
      </c>
      <c r="C31" s="37" t="s">
        <v>9</v>
      </c>
      <c r="D31" s="28">
        <f>D32+D33</f>
        <v>45700</v>
      </c>
      <c r="E31" s="7"/>
      <c r="F31" s="65"/>
      <c r="G31" s="65"/>
      <c r="K31" s="1" t="s">
        <v>245</v>
      </c>
    </row>
    <row r="32" ht="78.75" spans="1:11">
      <c r="A32" s="38"/>
      <c r="B32" s="29" t="s">
        <v>32</v>
      </c>
      <c r="C32" s="30"/>
      <c r="D32" s="7">
        <v>35700</v>
      </c>
      <c r="E32" s="7"/>
      <c r="F32" s="65"/>
      <c r="G32" s="65"/>
      <c r="K32" s="1" t="s">
        <v>245</v>
      </c>
    </row>
    <row r="33" ht="27.75" customHeight="1" spans="1:11">
      <c r="A33" s="38"/>
      <c r="B33" s="39" t="s">
        <v>33</v>
      </c>
      <c r="C33" s="40"/>
      <c r="D33" s="7">
        <v>10000</v>
      </c>
      <c r="E33" s="7"/>
      <c r="F33" s="65"/>
      <c r="G33" s="65"/>
      <c r="K33" s="1" t="s">
        <v>245</v>
      </c>
    </row>
    <row r="34" ht="43.5" customHeight="1" spans="1:11">
      <c r="A34" s="38" t="s">
        <v>34</v>
      </c>
      <c r="B34" s="26" t="s">
        <v>35</v>
      </c>
      <c r="C34" s="13" t="s">
        <v>9</v>
      </c>
      <c r="D34" s="28">
        <f>D35+D36+D37</f>
        <v>4527</v>
      </c>
      <c r="E34" s="7"/>
      <c r="F34" s="65"/>
      <c r="G34" s="65"/>
      <c r="K34" s="1" t="s">
        <v>245</v>
      </c>
    </row>
    <row r="35" ht="33.75" spans="1:11">
      <c r="A35" s="34"/>
      <c r="B35" s="41" t="s">
        <v>36</v>
      </c>
      <c r="C35" s="40"/>
      <c r="D35" s="7">
        <v>1650</v>
      </c>
      <c r="E35" s="7"/>
      <c r="F35" s="65"/>
      <c r="G35" s="65"/>
      <c r="K35" s="1" t="s">
        <v>245</v>
      </c>
    </row>
    <row r="36" ht="22.5" spans="1:11">
      <c r="A36" s="34"/>
      <c r="B36" s="39" t="s">
        <v>99</v>
      </c>
      <c r="C36" s="40"/>
      <c r="D36" s="7">
        <v>2877</v>
      </c>
      <c r="E36" s="7"/>
      <c r="F36" s="65"/>
      <c r="G36" s="65"/>
      <c r="K36" s="1" t="s">
        <v>245</v>
      </c>
    </row>
    <row r="37" ht="22.5" spans="1:11">
      <c r="A37" s="34"/>
      <c r="B37" s="39" t="s">
        <v>38</v>
      </c>
      <c r="C37" s="40"/>
      <c r="D37" s="7">
        <v>0</v>
      </c>
      <c r="E37" s="7"/>
      <c r="F37" s="65"/>
      <c r="G37" s="65"/>
      <c r="K37" s="1" t="s">
        <v>245</v>
      </c>
    </row>
    <row r="38" ht="15.75" spans="1:11">
      <c r="A38" s="32" t="s">
        <v>39</v>
      </c>
      <c r="B38" s="42" t="s">
        <v>40</v>
      </c>
      <c r="C38" s="21" t="s">
        <v>9</v>
      </c>
      <c r="D38" s="28">
        <f>D39+D40+D41+D43+D44+D45+D46</f>
        <v>36257.41</v>
      </c>
      <c r="E38" s="7"/>
      <c r="F38" s="65"/>
      <c r="G38" s="65"/>
      <c r="K38" s="1" t="s">
        <v>245</v>
      </c>
    </row>
    <row r="39" ht="15" spans="1:11">
      <c r="A39" s="43"/>
      <c r="B39" s="44" t="s">
        <v>41</v>
      </c>
      <c r="C39" s="45"/>
      <c r="D39" s="7">
        <v>3124.8</v>
      </c>
      <c r="E39" s="7"/>
      <c r="F39" s="65"/>
      <c r="G39" s="65"/>
      <c r="K39" s="1" t="s">
        <v>245</v>
      </c>
    </row>
    <row r="40" ht="22.5" spans="1:11">
      <c r="A40" s="43"/>
      <c r="B40" s="44" t="s">
        <v>42</v>
      </c>
      <c r="C40" s="45"/>
      <c r="D40" s="7">
        <v>13852.5</v>
      </c>
      <c r="E40" s="7"/>
      <c r="F40" s="65"/>
      <c r="G40" s="65"/>
      <c r="K40" s="1" t="s">
        <v>245</v>
      </c>
    </row>
    <row r="41" ht="15" spans="1:11">
      <c r="A41" s="43"/>
      <c r="B41" s="46" t="s">
        <v>43</v>
      </c>
      <c r="C41" s="45"/>
      <c r="D41" s="7">
        <v>14750.16</v>
      </c>
      <c r="E41" s="7"/>
      <c r="F41" s="65"/>
      <c r="G41" s="65"/>
      <c r="K41" s="1" t="s">
        <v>245</v>
      </c>
    </row>
    <row r="42" ht="33.75" spans="1:11">
      <c r="A42" s="32"/>
      <c r="B42" s="47" t="s">
        <v>44</v>
      </c>
      <c r="C42" s="45"/>
      <c r="D42" s="7"/>
      <c r="E42" s="7"/>
      <c r="F42" s="65"/>
      <c r="G42" s="65"/>
      <c r="K42" s="1" t="s">
        <v>245</v>
      </c>
    </row>
    <row r="43" ht="22.5" spans="1:11">
      <c r="A43" s="43"/>
      <c r="B43" s="48" t="s">
        <v>210</v>
      </c>
      <c r="C43" s="45"/>
      <c r="D43" s="7">
        <v>0</v>
      </c>
      <c r="E43" s="7"/>
      <c r="F43" s="65"/>
      <c r="G43" s="65"/>
      <c r="K43" s="1" t="s">
        <v>245</v>
      </c>
    </row>
    <row r="44" ht="15" spans="1:11">
      <c r="A44" s="43"/>
      <c r="B44" s="48" t="s">
        <v>101</v>
      </c>
      <c r="C44" s="45"/>
      <c r="D44" s="7">
        <v>429.75</v>
      </c>
      <c r="E44" s="7"/>
      <c r="F44" s="65"/>
      <c r="G44" s="65"/>
      <c r="K44" s="1" t="s">
        <v>245</v>
      </c>
    </row>
    <row r="45" ht="15" spans="1:11">
      <c r="A45" s="30"/>
      <c r="B45" s="48" t="s">
        <v>102</v>
      </c>
      <c r="C45" s="45"/>
      <c r="D45" s="7">
        <v>4100.2</v>
      </c>
      <c r="E45" s="7"/>
      <c r="F45" s="65"/>
      <c r="G45" s="65"/>
      <c r="K45" s="1" t="s">
        <v>245</v>
      </c>
    </row>
    <row r="46" ht="26.25" customHeight="1" spans="1:11">
      <c r="A46" s="43"/>
      <c r="B46" s="48" t="s">
        <v>48</v>
      </c>
      <c r="C46" s="45"/>
      <c r="D46" s="7">
        <v>0</v>
      </c>
      <c r="E46" s="7"/>
      <c r="F46" s="65"/>
      <c r="G46" s="65"/>
      <c r="K46" s="1" t="s">
        <v>245</v>
      </c>
    </row>
    <row r="47" ht="46.5" customHeight="1" spans="1:11">
      <c r="A47" s="13" t="s">
        <v>49</v>
      </c>
      <c r="B47" s="49" t="s">
        <v>50</v>
      </c>
      <c r="C47" s="50"/>
      <c r="D47" s="7"/>
      <c r="E47" s="7"/>
      <c r="F47" s="65"/>
      <c r="G47" s="65"/>
      <c r="K47" s="1" t="s">
        <v>245</v>
      </c>
    </row>
    <row r="48" ht="15" spans="1:11">
      <c r="A48" s="50"/>
      <c r="B48" s="51" t="s">
        <v>51</v>
      </c>
      <c r="C48" s="50"/>
      <c r="D48" s="7"/>
      <c r="E48" s="7"/>
      <c r="F48" s="65"/>
      <c r="G48" s="65"/>
      <c r="K48" s="1" t="s">
        <v>245</v>
      </c>
    </row>
    <row r="49" ht="25.5" spans="1:11">
      <c r="A49" s="32"/>
      <c r="B49" s="52" t="s">
        <v>52</v>
      </c>
      <c r="C49" s="21" t="s">
        <v>9</v>
      </c>
      <c r="D49" s="28">
        <f>D50+D51+D52</f>
        <v>80982.64</v>
      </c>
      <c r="E49" s="7"/>
      <c r="F49" s="65"/>
      <c r="G49" s="65"/>
      <c r="K49" s="1" t="s">
        <v>245</v>
      </c>
    </row>
    <row r="50" ht="22.5" spans="1:11">
      <c r="A50" s="34"/>
      <c r="B50" s="29" t="s">
        <v>53</v>
      </c>
      <c r="C50" s="40"/>
      <c r="D50" s="7">
        <v>76293</v>
      </c>
      <c r="E50" s="7"/>
      <c r="F50" s="65"/>
      <c r="G50" s="65"/>
      <c r="K50" s="1" t="s">
        <v>245</v>
      </c>
    </row>
    <row r="51" ht="15" spans="1:11">
      <c r="A51" s="32"/>
      <c r="B51" s="53" t="s">
        <v>54</v>
      </c>
      <c r="C51" s="40"/>
      <c r="D51" s="7">
        <v>0</v>
      </c>
      <c r="E51" s="7"/>
      <c r="F51" s="65"/>
      <c r="G51" s="65"/>
      <c r="K51" s="1" t="s">
        <v>245</v>
      </c>
    </row>
    <row r="52" ht="22.5" spans="1:11">
      <c r="A52" s="32"/>
      <c r="B52" s="53" t="s">
        <v>55</v>
      </c>
      <c r="C52" s="40"/>
      <c r="D52" s="7">
        <v>4689.64</v>
      </c>
      <c r="E52" s="7"/>
      <c r="F52" s="65"/>
      <c r="G52" s="65"/>
      <c r="K52" s="1" t="s">
        <v>245</v>
      </c>
    </row>
    <row r="53" ht="15" spans="1:11">
      <c r="A53" s="50"/>
      <c r="B53" s="78" t="s">
        <v>56</v>
      </c>
      <c r="C53" s="50"/>
      <c r="D53" s="7"/>
      <c r="E53" s="7"/>
      <c r="F53" s="65"/>
      <c r="G53" s="65"/>
      <c r="K53" s="1" t="s">
        <v>245</v>
      </c>
    </row>
    <row r="54" ht="15" spans="1:11">
      <c r="A54" s="18"/>
      <c r="B54" s="79" t="s">
        <v>57</v>
      </c>
      <c r="C54" s="21" t="s">
        <v>9</v>
      </c>
      <c r="D54" s="28">
        <f>D55+D56+D57+D58+D59</f>
        <v>197244.11</v>
      </c>
      <c r="E54" s="7"/>
      <c r="F54" s="65"/>
      <c r="G54" s="65"/>
      <c r="K54" s="1" t="s">
        <v>245</v>
      </c>
    </row>
    <row r="55" ht="15" spans="1:11">
      <c r="A55" s="18"/>
      <c r="B55" s="80" t="s">
        <v>58</v>
      </c>
      <c r="C55" s="81"/>
      <c r="D55" s="7">
        <v>34877</v>
      </c>
      <c r="E55" s="7"/>
      <c r="F55" s="65"/>
      <c r="G55" s="65"/>
      <c r="K55" s="1" t="s">
        <v>245</v>
      </c>
    </row>
    <row r="56" ht="15" spans="1:11">
      <c r="A56" s="18"/>
      <c r="B56" s="80" t="s">
        <v>59</v>
      </c>
      <c r="C56" s="40"/>
      <c r="D56" s="7">
        <v>60777.33</v>
      </c>
      <c r="E56" s="7"/>
      <c r="F56" s="65"/>
      <c r="G56" s="65"/>
      <c r="K56" s="1" t="s">
        <v>245</v>
      </c>
    </row>
    <row r="57" ht="15" spans="1:11">
      <c r="A57" s="18"/>
      <c r="B57" s="80" t="s">
        <v>60</v>
      </c>
      <c r="C57" s="81"/>
      <c r="D57" s="7">
        <v>6799</v>
      </c>
      <c r="E57" s="7"/>
      <c r="F57" s="65"/>
      <c r="G57" s="65"/>
      <c r="K57" s="1" t="s">
        <v>245</v>
      </c>
    </row>
    <row r="58" ht="15" spans="1:11">
      <c r="A58" s="18"/>
      <c r="B58" s="80" t="s">
        <v>62</v>
      </c>
      <c r="C58" s="40"/>
      <c r="D58" s="7">
        <v>90063.3</v>
      </c>
      <c r="E58" s="7"/>
      <c r="F58" s="65"/>
      <c r="G58" s="65"/>
      <c r="K58" s="1" t="s">
        <v>245</v>
      </c>
    </row>
    <row r="59" ht="15" spans="1:11">
      <c r="A59" s="18"/>
      <c r="B59" s="29" t="s">
        <v>107</v>
      </c>
      <c r="C59" s="81"/>
      <c r="D59" s="7">
        <v>4727.48</v>
      </c>
      <c r="E59" s="7"/>
      <c r="F59" s="65"/>
      <c r="G59" s="65"/>
      <c r="K59" s="1" t="s">
        <v>245</v>
      </c>
    </row>
    <row r="60" ht="15" spans="1:11">
      <c r="A60" s="34" t="s">
        <v>63</v>
      </c>
      <c r="B60" s="54" t="s">
        <v>66</v>
      </c>
      <c r="C60" s="13" t="s">
        <v>9</v>
      </c>
      <c r="D60" s="28">
        <v>261243.36</v>
      </c>
      <c r="E60" s="7"/>
      <c r="F60" s="65"/>
      <c r="G60" s="65"/>
      <c r="K60" s="1" t="s">
        <v>245</v>
      </c>
    </row>
    <row r="61" ht="33.75" spans="1:11">
      <c r="A61" s="32"/>
      <c r="B61" s="56" t="s">
        <v>67</v>
      </c>
      <c r="C61" s="57"/>
      <c r="D61" s="28"/>
      <c r="E61" s="7"/>
      <c r="F61" s="65"/>
      <c r="G61" s="65"/>
      <c r="K61" s="1" t="s">
        <v>245</v>
      </c>
    </row>
    <row r="62" ht="48" spans="1:11">
      <c r="A62" s="32" t="s">
        <v>65</v>
      </c>
      <c r="B62" s="58" t="s">
        <v>69</v>
      </c>
      <c r="C62" s="21" t="s">
        <v>9</v>
      </c>
      <c r="D62" s="28">
        <v>66700</v>
      </c>
      <c r="E62" s="7"/>
      <c r="F62" s="65"/>
      <c r="G62" s="65"/>
      <c r="K62" s="1" t="s">
        <v>245</v>
      </c>
    </row>
    <row r="63" ht="60" spans="1:11">
      <c r="A63" s="32" t="s">
        <v>68</v>
      </c>
      <c r="B63" s="59" t="s">
        <v>108</v>
      </c>
      <c r="C63" s="21" t="s">
        <v>9</v>
      </c>
      <c r="D63" s="28">
        <v>157799.11</v>
      </c>
      <c r="E63" s="7"/>
      <c r="F63" s="65"/>
      <c r="G63" s="65"/>
      <c r="K63" s="1" t="s">
        <v>245</v>
      </c>
    </row>
    <row r="64" ht="15" spans="1:11">
      <c r="A64" s="32" t="s">
        <v>70</v>
      </c>
      <c r="B64" s="60" t="s">
        <v>73</v>
      </c>
      <c r="C64" s="21" t="s">
        <v>9</v>
      </c>
      <c r="D64" s="28">
        <v>61657.11</v>
      </c>
      <c r="E64" s="7"/>
      <c r="F64" s="65"/>
      <c r="G64" s="65"/>
      <c r="K64" s="1" t="s">
        <v>245</v>
      </c>
    </row>
    <row r="65" ht="15" spans="1:11">
      <c r="A65" s="32" t="s">
        <v>70</v>
      </c>
      <c r="B65" s="61" t="s">
        <v>74</v>
      </c>
      <c r="C65" s="21" t="s">
        <v>9</v>
      </c>
      <c r="D65" s="28">
        <f>D64+D63+D62+D60+D54+D49+D38+D34+D31+D28+D24</f>
        <v>1047873.13</v>
      </c>
      <c r="E65" s="7"/>
      <c r="F65" s="65"/>
      <c r="G65" s="65"/>
      <c r="K65" s="1" t="s">
        <v>245</v>
      </c>
    </row>
    <row r="66" ht="15.75" spans="1:11">
      <c r="A66" s="62"/>
      <c r="B66" s="63"/>
      <c r="C66" s="64"/>
      <c r="D66" s="65"/>
      <c r="E66" s="65"/>
      <c r="F66" s="65"/>
      <c r="G66" s="65"/>
      <c r="K66" s="1" t="s">
        <v>245</v>
      </c>
    </row>
    <row r="67" ht="15.75" spans="1:12">
      <c r="A67" s="62"/>
      <c r="B67" s="63" t="s">
        <v>83</v>
      </c>
      <c r="C67" s="64"/>
      <c r="D67" s="65">
        <f>D6+D16-D65</f>
        <v>171887.41</v>
      </c>
      <c r="E67" s="65"/>
      <c r="F67" s="65"/>
      <c r="G67" s="65"/>
      <c r="H67" s="65"/>
      <c r="L67" s="1" t="s">
        <v>245</v>
      </c>
    </row>
    <row r="68" ht="15.75" spans="1:8">
      <c r="A68" s="62"/>
      <c r="B68" s="63"/>
      <c r="C68" s="64"/>
      <c r="D68" s="65"/>
      <c r="E68" s="2"/>
      <c r="F68" s="2"/>
      <c r="G68" s="65"/>
      <c r="H68" s="65"/>
    </row>
    <row r="69" ht="15.75" spans="1:12">
      <c r="A69" s="62"/>
      <c r="B69" s="63"/>
      <c r="C69" s="64"/>
      <c r="D69" s="67"/>
      <c r="G69" s="65"/>
      <c r="H69" s="65"/>
      <c r="L69" s="1" t="s">
        <v>245</v>
      </c>
    </row>
    <row r="70" ht="15" spans="1:12">
      <c r="A70" s="62"/>
      <c r="B70" s="68" t="s">
        <v>76</v>
      </c>
      <c r="C70" s="68"/>
      <c r="D70" s="68" t="s">
        <v>77</v>
      </c>
      <c r="E70" s="68"/>
      <c r="G70" s="65"/>
      <c r="H70" s="65"/>
      <c r="L70" s="1" t="s">
        <v>245</v>
      </c>
    </row>
    <row r="71" ht="15" spans="1:12">
      <c r="A71" s="62"/>
      <c r="B71" s="68" t="s">
        <v>78</v>
      </c>
      <c r="C71" s="68"/>
      <c r="D71" s="68" t="s">
        <v>79</v>
      </c>
      <c r="E71" s="68"/>
      <c r="G71" s="65"/>
      <c r="H71" s="65"/>
      <c r="L71" s="1" t="s">
        <v>245</v>
      </c>
    </row>
    <row r="72" ht="15" spans="7:12">
      <c r="G72" s="65"/>
      <c r="H72" s="65"/>
      <c r="L72" s="1" t="s">
        <v>245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"/>
  <sheetViews>
    <sheetView workbookViewId="0">
      <selection activeCell="H69" sqref="H69"/>
    </sheetView>
  </sheetViews>
  <sheetFormatPr defaultColWidth="9" defaultRowHeight="14.25"/>
  <cols>
    <col min="1" max="1" width="4.42857142857143" style="1" customWidth="1"/>
    <col min="2" max="2" width="38.7142857142857" style="1" customWidth="1"/>
    <col min="3" max="3" width="9" style="1"/>
    <col min="4" max="4" width="14.2857142857143" style="1" customWidth="1"/>
    <col min="5" max="5" width="11.1428571428571" style="1" customWidth="1"/>
    <col min="6" max="6" width="9.42857142857143" style="1" customWidth="1"/>
    <col min="7" max="7" width="14.5714285714286" style="1"/>
    <col min="8" max="8" width="10.4285714285714" style="1" customWidth="1"/>
    <col min="9" max="9" width="14.5714285714286" style="1"/>
    <col min="10" max="10" width="10.7142857142857" style="1"/>
    <col min="11" max="11" width="14.5714285714286" style="1"/>
    <col min="12" max="12" width="9" style="1"/>
    <col min="13" max="13" width="14.5714285714286" style="1"/>
    <col min="14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246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247</v>
      </c>
    </row>
    <row r="6" spans="1:5">
      <c r="A6" s="7"/>
      <c r="B6" s="8" t="s">
        <v>89</v>
      </c>
      <c r="C6" s="9" t="s">
        <v>9</v>
      </c>
      <c r="D6" s="10">
        <v>74665.26</v>
      </c>
      <c r="E6" s="7"/>
    </row>
    <row r="7" spans="1:5">
      <c r="A7" s="7"/>
      <c r="B7" s="8" t="s">
        <v>90</v>
      </c>
      <c r="C7" s="9" t="s">
        <v>9</v>
      </c>
      <c r="D7" s="10">
        <v>321931.37</v>
      </c>
      <c r="E7" s="7"/>
    </row>
    <row r="8" spans="1:5">
      <c r="A8" s="7"/>
      <c r="B8" s="11" t="s">
        <v>5</v>
      </c>
      <c r="C8" s="9" t="s">
        <v>6</v>
      </c>
      <c r="D8" s="12">
        <v>3584.8</v>
      </c>
      <c r="E8" s="7"/>
    </row>
    <row r="9" spans="1:9">
      <c r="A9" s="7"/>
      <c r="B9" s="11" t="s">
        <v>7</v>
      </c>
      <c r="C9" s="9" t="s">
        <v>6</v>
      </c>
      <c r="D9" s="12">
        <v>2533.4</v>
      </c>
      <c r="E9" s="7"/>
      <c r="I9" s="1" t="s">
        <v>245</v>
      </c>
    </row>
    <row r="10" spans="1:9">
      <c r="A10" s="7"/>
      <c r="B10" s="13" t="s">
        <v>8</v>
      </c>
      <c r="C10" s="8" t="s">
        <v>9</v>
      </c>
      <c r="D10" s="10">
        <v>589630.7</v>
      </c>
      <c r="E10" s="7"/>
      <c r="I10" s="1" t="s">
        <v>245</v>
      </c>
    </row>
    <row r="11" spans="1:9">
      <c r="A11" s="7"/>
      <c r="B11" s="8"/>
      <c r="C11" s="8"/>
      <c r="D11" s="12"/>
      <c r="E11" s="7"/>
      <c r="I11" s="1" t="s">
        <v>245</v>
      </c>
    </row>
    <row r="12" spans="1:9">
      <c r="A12" s="7"/>
      <c r="B12" s="13" t="s">
        <v>10</v>
      </c>
      <c r="C12" s="8"/>
      <c r="D12" s="12"/>
      <c r="E12" s="7"/>
      <c r="I12" s="1" t="s">
        <v>245</v>
      </c>
    </row>
    <row r="13" spans="1:9">
      <c r="A13" s="7">
        <v>1</v>
      </c>
      <c r="B13" s="9" t="s">
        <v>93</v>
      </c>
      <c r="C13" s="9" t="s">
        <v>9</v>
      </c>
      <c r="D13" s="12">
        <v>489236.16</v>
      </c>
      <c r="E13" s="7"/>
      <c r="I13" s="1" t="s">
        <v>245</v>
      </c>
    </row>
    <row r="14" spans="1:9">
      <c r="A14" s="7">
        <v>2</v>
      </c>
      <c r="B14" s="9" t="s">
        <v>94</v>
      </c>
      <c r="C14" s="9" t="s">
        <v>9</v>
      </c>
      <c r="D14" s="12">
        <v>91430.78</v>
      </c>
      <c r="E14" s="7"/>
      <c r="I14" s="1" t="s">
        <v>245</v>
      </c>
    </row>
    <row r="15" spans="1:9">
      <c r="A15" s="7">
        <v>3</v>
      </c>
      <c r="B15" s="9" t="s">
        <v>12</v>
      </c>
      <c r="C15" s="9" t="s">
        <v>9</v>
      </c>
      <c r="D15" s="12">
        <v>4800</v>
      </c>
      <c r="E15" s="7"/>
      <c r="I15" s="1" t="s">
        <v>245</v>
      </c>
    </row>
    <row r="16" spans="1:9">
      <c r="A16" s="7">
        <v>4</v>
      </c>
      <c r="B16" s="9" t="s">
        <v>124</v>
      </c>
      <c r="C16" s="9" t="s">
        <v>9</v>
      </c>
      <c r="D16" s="12">
        <v>14424.27</v>
      </c>
      <c r="E16" s="7"/>
      <c r="I16" s="1" t="s">
        <v>245</v>
      </c>
    </row>
    <row r="17" spans="1:9">
      <c r="A17" s="7"/>
      <c r="B17" s="13" t="s">
        <v>13</v>
      </c>
      <c r="C17" s="8" t="s">
        <v>9</v>
      </c>
      <c r="D17" s="10">
        <f>D13+D14+D16+D15</f>
        <v>599891.21</v>
      </c>
      <c r="E17" s="7"/>
      <c r="I17" s="1" t="s">
        <v>245</v>
      </c>
    </row>
    <row r="18" spans="1:9">
      <c r="A18" s="7"/>
      <c r="B18" s="8"/>
      <c r="C18" s="8"/>
      <c r="D18" s="7"/>
      <c r="E18" s="7"/>
      <c r="I18" s="1" t="s">
        <v>245</v>
      </c>
    </row>
    <row r="19" spans="2:9">
      <c r="B19" s="6"/>
      <c r="C19" s="6"/>
      <c r="I19" s="1" t="s">
        <v>245</v>
      </c>
    </row>
    <row r="20" spans="2:9">
      <c r="B20" s="6"/>
      <c r="C20" s="6" t="s">
        <v>14</v>
      </c>
      <c r="I20" s="1" t="s">
        <v>245</v>
      </c>
    </row>
    <row r="21" spans="1:9">
      <c r="A21" s="14"/>
      <c r="B21" s="15"/>
      <c r="C21" s="15"/>
      <c r="D21" s="14"/>
      <c r="E21" s="14"/>
      <c r="I21" s="1" t="s">
        <v>245</v>
      </c>
    </row>
    <row r="22" ht="15" spans="1:9">
      <c r="A22" s="16" t="s">
        <v>15</v>
      </c>
      <c r="B22" s="17"/>
      <c r="C22" s="18" t="s">
        <v>95</v>
      </c>
      <c r="D22" s="19" t="s">
        <v>16</v>
      </c>
      <c r="E22" s="20"/>
      <c r="I22" s="1" t="s">
        <v>245</v>
      </c>
    </row>
    <row r="23" ht="15" spans="1:9">
      <c r="A23" s="16" t="s">
        <v>18</v>
      </c>
      <c r="B23" s="21" t="s">
        <v>19</v>
      </c>
      <c r="C23" s="21" t="s">
        <v>97</v>
      </c>
      <c r="D23" s="19" t="s">
        <v>20</v>
      </c>
      <c r="E23" s="20"/>
      <c r="I23" s="1" t="s">
        <v>245</v>
      </c>
    </row>
    <row r="24" ht="25.5" spans="1:9">
      <c r="A24" s="23" t="s">
        <v>21</v>
      </c>
      <c r="B24" s="24" t="s">
        <v>98</v>
      </c>
      <c r="C24" s="25"/>
      <c r="D24" s="7"/>
      <c r="E24" s="7"/>
      <c r="I24" s="1" t="s">
        <v>245</v>
      </c>
    </row>
    <row r="25" ht="51" spans="1:9">
      <c r="A25" s="23"/>
      <c r="B25" s="26" t="s">
        <v>23</v>
      </c>
      <c r="C25" s="27" t="s">
        <v>9</v>
      </c>
      <c r="D25" s="69">
        <f>D26+D27+D28</f>
        <v>72970.2</v>
      </c>
      <c r="E25" s="7"/>
      <c r="I25" s="1" t="s">
        <v>245</v>
      </c>
    </row>
    <row r="26" ht="78.75" spans="1:9">
      <c r="A26" s="23"/>
      <c r="B26" s="29" t="s">
        <v>24</v>
      </c>
      <c r="C26" s="30"/>
      <c r="D26" s="70">
        <v>35396.2</v>
      </c>
      <c r="E26" s="7"/>
      <c r="I26" s="1" t="s">
        <v>245</v>
      </c>
    </row>
    <row r="27" ht="112.5" spans="1:9">
      <c r="A27" s="31"/>
      <c r="B27" s="29" t="s">
        <v>25</v>
      </c>
      <c r="C27" s="30"/>
      <c r="D27" s="70">
        <v>34574</v>
      </c>
      <c r="E27" s="7"/>
      <c r="I27" s="1" t="s">
        <v>245</v>
      </c>
    </row>
    <row r="28" ht="22.5" spans="1:5">
      <c r="A28" s="32"/>
      <c r="B28" s="41" t="s">
        <v>26</v>
      </c>
      <c r="C28" s="30"/>
      <c r="D28" s="70">
        <v>3000</v>
      </c>
      <c r="E28" s="7"/>
    </row>
    <row r="29" ht="25.5" spans="1:5">
      <c r="A29" s="23"/>
      <c r="B29" s="26" t="s">
        <v>27</v>
      </c>
      <c r="C29" s="27" t="s">
        <v>9</v>
      </c>
      <c r="D29" s="69">
        <f>D30+D31</f>
        <v>8266</v>
      </c>
      <c r="E29" s="7"/>
    </row>
    <row r="30" spans="1:5">
      <c r="A30" s="34"/>
      <c r="B30" s="72" t="s">
        <v>28</v>
      </c>
      <c r="C30" s="36"/>
      <c r="D30" s="70">
        <v>7050</v>
      </c>
      <c r="E30" s="7"/>
    </row>
    <row r="31" spans="1:5">
      <c r="A31" s="23"/>
      <c r="B31" s="72" t="s">
        <v>29</v>
      </c>
      <c r="C31" s="36"/>
      <c r="D31" s="70">
        <v>1216</v>
      </c>
      <c r="E31" s="7"/>
    </row>
    <row r="32" ht="38.25" spans="1:5">
      <c r="A32" s="23" t="s">
        <v>30</v>
      </c>
      <c r="B32" s="26" t="s">
        <v>31</v>
      </c>
      <c r="C32" s="37" t="s">
        <v>9</v>
      </c>
      <c r="D32" s="69">
        <f>D33+D34</f>
        <v>30280</v>
      </c>
      <c r="E32" s="7"/>
    </row>
    <row r="33" ht="78.75" spans="1:5">
      <c r="A33" s="38"/>
      <c r="B33" s="29" t="s">
        <v>32</v>
      </c>
      <c r="C33" s="30"/>
      <c r="D33" s="70">
        <v>21280</v>
      </c>
      <c r="E33" s="7"/>
    </row>
    <row r="34" ht="22.5" spans="1:5">
      <c r="A34" s="38"/>
      <c r="B34" s="39" t="s">
        <v>33</v>
      </c>
      <c r="C34" s="40" t="s">
        <v>248</v>
      </c>
      <c r="D34" s="70">
        <v>9000</v>
      </c>
      <c r="E34" s="7"/>
    </row>
    <row r="35" ht="38.25" spans="1:5">
      <c r="A35" s="38" t="s">
        <v>34</v>
      </c>
      <c r="B35" s="26" t="s">
        <v>35</v>
      </c>
      <c r="C35" s="13" t="s">
        <v>9</v>
      </c>
      <c r="D35" s="69">
        <f>D36+D38+D37</f>
        <v>608</v>
      </c>
      <c r="E35" s="7"/>
    </row>
    <row r="36" ht="33.75" spans="1:5">
      <c r="A36" s="34"/>
      <c r="B36" s="41" t="s">
        <v>36</v>
      </c>
      <c r="C36" s="40"/>
      <c r="D36" s="70">
        <v>304</v>
      </c>
      <c r="E36" s="7"/>
    </row>
    <row r="37" ht="22.5" spans="1:5">
      <c r="A37" s="34"/>
      <c r="B37" s="39" t="s">
        <v>99</v>
      </c>
      <c r="C37" s="40"/>
      <c r="D37" s="70">
        <v>304</v>
      </c>
      <c r="E37" s="7"/>
    </row>
    <row r="38" ht="22.5" spans="1:5">
      <c r="A38" s="32"/>
      <c r="B38" s="39" t="s">
        <v>38</v>
      </c>
      <c r="C38" s="77"/>
      <c r="D38" s="70">
        <v>0</v>
      </c>
      <c r="E38" s="7"/>
    </row>
    <row r="39" ht="15.75" spans="1:5">
      <c r="A39" s="32" t="s">
        <v>39</v>
      </c>
      <c r="B39" s="42" t="s">
        <v>40</v>
      </c>
      <c r="C39" s="21" t="s">
        <v>9</v>
      </c>
      <c r="D39" s="69">
        <f>D40+D41+D42+D44+D45</f>
        <v>11395.9</v>
      </c>
      <c r="E39" s="7"/>
    </row>
    <row r="40" spans="1:5">
      <c r="A40" s="43"/>
      <c r="B40" s="44" t="s">
        <v>41</v>
      </c>
      <c r="C40" s="45"/>
      <c r="D40" s="70">
        <v>1038.24</v>
      </c>
      <c r="E40" s="7"/>
    </row>
    <row r="41" ht="22.5" spans="1:5">
      <c r="A41" s="43"/>
      <c r="B41" s="44" t="s">
        <v>42</v>
      </c>
      <c r="C41" s="45"/>
      <c r="D41" s="70">
        <v>0</v>
      </c>
      <c r="E41" s="7"/>
    </row>
    <row r="42" spans="1:5">
      <c r="A42" s="43"/>
      <c r="B42" s="46" t="s">
        <v>43</v>
      </c>
      <c r="C42" s="45"/>
      <c r="D42" s="70">
        <v>8032.88</v>
      </c>
      <c r="E42" s="7"/>
    </row>
    <row r="43" ht="33.75" spans="1:5">
      <c r="A43" s="32"/>
      <c r="B43" s="47" t="s">
        <v>44</v>
      </c>
      <c r="C43" s="45"/>
      <c r="D43" s="70">
        <v>0</v>
      </c>
      <c r="E43" s="7"/>
    </row>
    <row r="44" spans="1:5">
      <c r="A44" s="43"/>
      <c r="B44" s="48" t="s">
        <v>45</v>
      </c>
      <c r="C44" s="45"/>
      <c r="D44" s="70">
        <v>429.75</v>
      </c>
      <c r="E44" s="7"/>
    </row>
    <row r="45" spans="1:5">
      <c r="A45" s="30"/>
      <c r="B45" s="48" t="s">
        <v>46</v>
      </c>
      <c r="C45" s="45"/>
      <c r="D45" s="70">
        <v>1895.03</v>
      </c>
      <c r="E45" s="7"/>
    </row>
    <row r="46" ht="38.25" spans="1:5">
      <c r="A46" s="13" t="s">
        <v>49</v>
      </c>
      <c r="B46" s="49" t="s">
        <v>50</v>
      </c>
      <c r="C46" s="50"/>
      <c r="D46" s="70"/>
      <c r="E46" s="7"/>
    </row>
    <row r="47" spans="1:5">
      <c r="A47" s="50"/>
      <c r="B47" s="51" t="s">
        <v>51</v>
      </c>
      <c r="C47" s="50"/>
      <c r="D47" s="70"/>
      <c r="E47" s="7"/>
    </row>
    <row r="48" ht="25.5" spans="1:5">
      <c r="A48" s="32"/>
      <c r="B48" s="52" t="s">
        <v>52</v>
      </c>
      <c r="C48" s="21" t="s">
        <v>9</v>
      </c>
      <c r="D48" s="69">
        <f>D49+D50+D51</f>
        <v>27817.18</v>
      </c>
      <c r="E48" s="7"/>
    </row>
    <row r="49" ht="22.5" spans="1:6">
      <c r="A49" s="34"/>
      <c r="B49" s="29" t="s">
        <v>53</v>
      </c>
      <c r="C49" s="40"/>
      <c r="D49" s="70">
        <v>27817.18</v>
      </c>
      <c r="E49" s="7"/>
      <c r="F49" s="112"/>
    </row>
    <row r="50" spans="1:5">
      <c r="A50" s="32"/>
      <c r="B50" s="53" t="s">
        <v>54</v>
      </c>
      <c r="C50" s="77"/>
      <c r="D50" s="70">
        <v>0</v>
      </c>
      <c r="E50" s="7"/>
    </row>
    <row r="51" ht="22.5" spans="1:5">
      <c r="A51" s="32"/>
      <c r="B51" s="53" t="s">
        <v>55</v>
      </c>
      <c r="C51" s="77"/>
      <c r="D51" s="70">
        <v>0</v>
      </c>
      <c r="E51" s="7"/>
    </row>
    <row r="52" spans="1:5">
      <c r="A52" s="50"/>
      <c r="B52" s="78" t="s">
        <v>56</v>
      </c>
      <c r="C52" s="50"/>
      <c r="D52" s="70"/>
      <c r="E52" s="7"/>
    </row>
    <row r="53" spans="1:5">
      <c r="A53" s="18"/>
      <c r="B53" s="79" t="s">
        <v>57</v>
      </c>
      <c r="C53" s="21" t="s">
        <v>9</v>
      </c>
      <c r="D53" s="69">
        <f>D54+D55+D56+D57+D58</f>
        <v>115216.2</v>
      </c>
      <c r="E53" s="7"/>
    </row>
    <row r="54" spans="1:5">
      <c r="A54" s="18"/>
      <c r="B54" s="80" t="s">
        <v>58</v>
      </c>
      <c r="C54" s="81"/>
      <c r="D54" s="70">
        <v>19386</v>
      </c>
      <c r="E54" s="7"/>
    </row>
    <row r="55" spans="1:5">
      <c r="A55" s="18"/>
      <c r="B55" s="80" t="s">
        <v>59</v>
      </c>
      <c r="C55" s="81"/>
      <c r="D55" s="70">
        <v>30305.4</v>
      </c>
      <c r="E55" s="7"/>
    </row>
    <row r="56" spans="1:5">
      <c r="A56" s="18"/>
      <c r="B56" s="80" t="s">
        <v>60</v>
      </c>
      <c r="C56" s="81"/>
      <c r="D56" s="70">
        <v>4500</v>
      </c>
      <c r="E56" s="7"/>
    </row>
    <row r="57" spans="1:5">
      <c r="A57" s="18"/>
      <c r="B57" s="80" t="s">
        <v>62</v>
      </c>
      <c r="C57" s="81"/>
      <c r="D57" s="70">
        <v>58288.8</v>
      </c>
      <c r="E57" s="7"/>
    </row>
    <row r="58" spans="1:5">
      <c r="A58" s="18"/>
      <c r="B58" s="29" t="s">
        <v>107</v>
      </c>
      <c r="C58" s="81"/>
      <c r="D58" s="70">
        <v>2736</v>
      </c>
      <c r="E58" s="7"/>
    </row>
    <row r="59" spans="1:5">
      <c r="A59" s="34" t="s">
        <v>63</v>
      </c>
      <c r="B59" s="54" t="s">
        <v>66</v>
      </c>
      <c r="C59" s="55" t="s">
        <v>9</v>
      </c>
      <c r="D59" s="69">
        <v>1654.89</v>
      </c>
      <c r="E59" s="7"/>
    </row>
    <row r="60" ht="39" customHeight="1" spans="1:5">
      <c r="A60" s="32"/>
      <c r="B60" s="56" t="s">
        <v>67</v>
      </c>
      <c r="C60" s="57"/>
      <c r="D60" s="69"/>
      <c r="E60" s="7"/>
    </row>
    <row r="61" ht="48" spans="1:5">
      <c r="A61" s="32" t="s">
        <v>65</v>
      </c>
      <c r="B61" s="58" t="s">
        <v>69</v>
      </c>
      <c r="C61" s="57" t="s">
        <v>9</v>
      </c>
      <c r="D61" s="69">
        <v>38600</v>
      </c>
      <c r="E61" s="7"/>
    </row>
    <row r="62" ht="60" spans="1:5">
      <c r="A62" s="32" t="s">
        <v>68</v>
      </c>
      <c r="B62" s="59" t="s">
        <v>108</v>
      </c>
      <c r="C62" s="57" t="s">
        <v>9</v>
      </c>
      <c r="D62" s="69">
        <v>107000</v>
      </c>
      <c r="E62" s="7"/>
    </row>
    <row r="63" ht="15" spans="1:5">
      <c r="A63" s="32" t="s">
        <v>70</v>
      </c>
      <c r="B63" s="60" t="s">
        <v>73</v>
      </c>
      <c r="C63" s="57" t="s">
        <v>9</v>
      </c>
      <c r="D63" s="69">
        <v>35993.47</v>
      </c>
      <c r="E63" s="7"/>
    </row>
    <row r="64" spans="1:5">
      <c r="A64" s="32" t="s">
        <v>70</v>
      </c>
      <c r="B64" s="61" t="s">
        <v>74</v>
      </c>
      <c r="C64" s="57" t="s">
        <v>9</v>
      </c>
      <c r="D64" s="69">
        <f>D63+D62+D61+D59+D53+D48+D39+D35+D32+D29+D25</f>
        <v>449801.84</v>
      </c>
      <c r="E64" s="7"/>
    </row>
    <row r="65" ht="15" spans="1:5">
      <c r="A65" s="62"/>
      <c r="B65" s="63"/>
      <c r="C65" s="110"/>
      <c r="D65" s="132"/>
      <c r="E65" s="83"/>
    </row>
    <row r="66" ht="15.75" spans="1:5">
      <c r="A66" s="62"/>
      <c r="B66" s="63" t="s">
        <v>109</v>
      </c>
      <c r="C66" s="64"/>
      <c r="D66" s="65">
        <f>D6+D13+D16+D59-D64</f>
        <v>130178.74</v>
      </c>
      <c r="E66" s="65"/>
    </row>
    <row r="67" ht="15.75" spans="1:5">
      <c r="A67" s="62"/>
      <c r="B67" s="63" t="s">
        <v>110</v>
      </c>
      <c r="C67" s="64"/>
      <c r="D67" s="65">
        <f>D7+D14+D15-D59</f>
        <v>416507.26</v>
      </c>
      <c r="E67" s="65"/>
    </row>
    <row r="68" ht="15.75" spans="1:5">
      <c r="A68" s="62"/>
      <c r="B68" s="63" t="s">
        <v>120</v>
      </c>
      <c r="C68" s="64"/>
      <c r="D68" s="65">
        <f>D66+D67</f>
        <v>546686</v>
      </c>
      <c r="E68" s="65"/>
    </row>
    <row r="69" ht="15.75" spans="1:6">
      <c r="A69" s="62"/>
      <c r="B69" s="63"/>
      <c r="C69" s="64"/>
      <c r="D69" s="66"/>
      <c r="E69" s="65"/>
      <c r="F69" s="65"/>
    </row>
    <row r="70" ht="15.75" spans="1:4">
      <c r="A70" s="62"/>
      <c r="B70" s="63"/>
      <c r="C70" s="64"/>
      <c r="D70" s="67"/>
    </row>
    <row r="71" spans="1:4">
      <c r="A71" s="62"/>
      <c r="B71" s="1" t="s">
        <v>76</v>
      </c>
      <c r="D71" s="1" t="s">
        <v>77</v>
      </c>
    </row>
    <row r="72" spans="2:4">
      <c r="B72" s="1" t="s">
        <v>78</v>
      </c>
      <c r="D72" s="1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opLeftCell="A61" workbookViewId="0">
      <selection activeCell="B62" sqref="B62:B63"/>
    </sheetView>
  </sheetViews>
  <sheetFormatPr defaultColWidth="9" defaultRowHeight="14.25" outlineLevelCol="5"/>
  <cols>
    <col min="1" max="1" width="7" style="1" customWidth="1"/>
    <col min="2" max="2" width="36.1428571428571" style="1" customWidth="1"/>
    <col min="3" max="3" width="9" style="1"/>
    <col min="4" max="4" width="13.1428571428571" style="1" customWidth="1"/>
    <col min="5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249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247</v>
      </c>
    </row>
    <row r="6" spans="1:5">
      <c r="A6" s="7"/>
      <c r="B6" s="8" t="s">
        <v>89</v>
      </c>
      <c r="C6" s="9" t="s">
        <v>9</v>
      </c>
      <c r="D6" s="10">
        <v>-40748.35</v>
      </c>
      <c r="E6" s="7"/>
    </row>
    <row r="7" spans="1:5">
      <c r="A7" s="7"/>
      <c r="B7" s="8" t="s">
        <v>90</v>
      </c>
      <c r="C7" s="9" t="s">
        <v>9</v>
      </c>
      <c r="D7" s="10">
        <v>66091.45</v>
      </c>
      <c r="E7" s="7"/>
    </row>
    <row r="8" spans="1:5">
      <c r="A8" s="7"/>
      <c r="B8" s="11" t="s">
        <v>5</v>
      </c>
      <c r="C8" s="9" t="s">
        <v>6</v>
      </c>
      <c r="D8" s="12">
        <v>3732.76</v>
      </c>
      <c r="E8" s="7"/>
    </row>
    <row r="9" spans="1:5">
      <c r="A9" s="7"/>
      <c r="B9" s="11" t="s">
        <v>7</v>
      </c>
      <c r="C9" s="9" t="s">
        <v>6</v>
      </c>
      <c r="D9" s="12">
        <v>2755.16</v>
      </c>
      <c r="E9" s="7"/>
    </row>
    <row r="10" spans="1:5">
      <c r="A10" s="7"/>
      <c r="B10" s="13" t="s">
        <v>8</v>
      </c>
      <c r="C10" s="8" t="s">
        <v>9</v>
      </c>
      <c r="D10" s="10">
        <v>606068.95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547982.34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70049.62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4800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622831.96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28">
        <f>D25+D26+D27</f>
        <v>78232.61</v>
      </c>
      <c r="E24" s="7"/>
    </row>
    <row r="25" ht="94.5" customHeight="1" spans="1:5">
      <c r="A25" s="23"/>
      <c r="B25" s="29" t="s">
        <v>24</v>
      </c>
      <c r="C25" s="30"/>
      <c r="D25" s="7">
        <v>34820.61</v>
      </c>
      <c r="E25" s="7"/>
    </row>
    <row r="26" ht="135" spans="1:5">
      <c r="A26" s="31"/>
      <c r="B26" s="29" t="s">
        <v>25</v>
      </c>
      <c r="C26" s="30"/>
      <c r="D26" s="7">
        <v>38123</v>
      </c>
      <c r="E26" s="7"/>
    </row>
    <row r="27" ht="22.5" spans="1:5">
      <c r="A27" s="32"/>
      <c r="B27" s="41" t="s">
        <v>26</v>
      </c>
      <c r="C27" s="30"/>
      <c r="D27" s="7">
        <v>5289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7711</v>
      </c>
      <c r="E28" s="7"/>
    </row>
    <row r="29" spans="1:5">
      <c r="A29" s="34"/>
      <c r="B29" s="72" t="s">
        <v>28</v>
      </c>
      <c r="C29" s="36"/>
      <c r="D29" s="7">
        <v>7050</v>
      </c>
      <c r="E29" s="7"/>
    </row>
    <row r="30" spans="1:5">
      <c r="A30" s="23"/>
      <c r="B30" s="72" t="s">
        <v>29</v>
      </c>
      <c r="C30" s="36">
        <v>0.02</v>
      </c>
      <c r="D30" s="7">
        <v>661</v>
      </c>
      <c r="E30" s="7"/>
    </row>
    <row r="31" ht="51" spans="1:5">
      <c r="A31" s="23" t="s">
        <v>30</v>
      </c>
      <c r="B31" s="26" t="s">
        <v>31</v>
      </c>
      <c r="C31" s="37" t="s">
        <v>9</v>
      </c>
      <c r="D31" s="28">
        <f>D32+D33</f>
        <v>31482</v>
      </c>
      <c r="E31" s="7"/>
    </row>
    <row r="32" ht="90" spans="1:5">
      <c r="A32" s="38"/>
      <c r="B32" s="29" t="s">
        <v>32</v>
      </c>
      <c r="C32" s="30"/>
      <c r="D32" s="7">
        <v>22482</v>
      </c>
      <c r="E32" s="7"/>
    </row>
    <row r="33" ht="22.5" spans="1:5">
      <c r="A33" s="38"/>
      <c r="B33" s="39" t="s">
        <v>33</v>
      </c>
      <c r="C33" s="40"/>
      <c r="D33" s="7">
        <v>9000</v>
      </c>
      <c r="E33" s="7"/>
    </row>
    <row r="34" ht="51" spans="1:5">
      <c r="A34" s="38" t="s">
        <v>34</v>
      </c>
      <c r="B34" s="26" t="s">
        <v>35</v>
      </c>
      <c r="C34" s="13" t="s">
        <v>9</v>
      </c>
      <c r="D34" s="28">
        <f>D35+D36+D37</f>
        <v>1611</v>
      </c>
      <c r="E34" s="7"/>
    </row>
    <row r="35" ht="45" spans="1:5">
      <c r="A35" s="34"/>
      <c r="B35" s="41" t="s">
        <v>36</v>
      </c>
      <c r="C35" s="40"/>
      <c r="D35" s="7">
        <v>1611</v>
      </c>
      <c r="E35" s="7"/>
    </row>
    <row r="36" ht="22.5" spans="1:5">
      <c r="A36" s="34"/>
      <c r="B36" s="39" t="s">
        <v>99</v>
      </c>
      <c r="C36" s="40"/>
      <c r="D36" s="7">
        <v>0</v>
      </c>
      <c r="E36" s="7"/>
    </row>
    <row r="37" ht="28.5" customHeight="1" spans="1:5">
      <c r="A37" s="34"/>
      <c r="B37" s="39" t="s">
        <v>38</v>
      </c>
      <c r="C37" s="40"/>
      <c r="D37" s="7">
        <v>0</v>
      </c>
      <c r="E37" s="7"/>
    </row>
    <row r="38" ht="25.5" customHeight="1" spans="1:5">
      <c r="A38" s="32" t="s">
        <v>39</v>
      </c>
      <c r="B38" s="42" t="s">
        <v>40</v>
      </c>
      <c r="C38" s="21" t="s">
        <v>9</v>
      </c>
      <c r="D38" s="28">
        <f>D39+D40+D41+D43+D44+D45+D46</f>
        <v>18860.11</v>
      </c>
      <c r="E38" s="7"/>
    </row>
    <row r="39" spans="1:5">
      <c r="A39" s="43"/>
      <c r="B39" s="44" t="s">
        <v>41</v>
      </c>
      <c r="C39" s="45"/>
      <c r="D39" s="7">
        <v>1080.24</v>
      </c>
      <c r="E39" s="7"/>
    </row>
    <row r="40" ht="22.5" spans="1:5">
      <c r="A40" s="43"/>
      <c r="B40" s="44" t="s">
        <v>42</v>
      </c>
      <c r="C40" s="45"/>
      <c r="D40" s="7">
        <v>6865.5</v>
      </c>
      <c r="E40" s="7"/>
    </row>
    <row r="41" spans="1:5">
      <c r="A41" s="43"/>
      <c r="B41" s="46" t="s">
        <v>43</v>
      </c>
      <c r="C41" s="45"/>
      <c r="D41" s="7">
        <v>8483.32</v>
      </c>
      <c r="E41" s="7"/>
    </row>
    <row r="42" ht="45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100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429.75</v>
      </c>
      <c r="E44" s="7"/>
    </row>
    <row r="45" spans="1:5">
      <c r="A45" s="30"/>
      <c r="B45" s="48" t="s">
        <v>102</v>
      </c>
      <c r="C45" s="45"/>
      <c r="D45" s="7">
        <v>2001.3</v>
      </c>
      <c r="E45" s="7"/>
    </row>
    <row r="46" ht="22.5" spans="1:5">
      <c r="A46" s="43"/>
      <c r="B46" s="48" t="s">
        <v>250</v>
      </c>
      <c r="C46" s="45"/>
      <c r="D46" s="7">
        <v>0</v>
      </c>
      <c r="E46" s="7"/>
    </row>
    <row r="47" ht="5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62554.31</v>
      </c>
      <c r="E49" s="7"/>
    </row>
    <row r="50" ht="22.5" spans="1:5">
      <c r="A50" s="34"/>
      <c r="B50" s="29" t="s">
        <v>53</v>
      </c>
      <c r="C50" s="40"/>
      <c r="D50" s="7">
        <v>60125.59</v>
      </c>
      <c r="E50" s="7"/>
    </row>
    <row r="51" spans="1:5">
      <c r="A51" s="32"/>
      <c r="B51" s="53" t="s">
        <v>54</v>
      </c>
      <c r="C51" s="40"/>
      <c r="D51" s="7">
        <v>0</v>
      </c>
      <c r="E51" s="7"/>
    </row>
    <row r="52" ht="22.5" spans="1:5">
      <c r="A52" s="32"/>
      <c r="B52" s="53" t="s">
        <v>55</v>
      </c>
      <c r="C52" s="40"/>
      <c r="D52" s="7">
        <v>2428.72</v>
      </c>
      <c r="E52" s="7"/>
    </row>
    <row r="53" spans="1:5">
      <c r="A53" s="50"/>
      <c r="B53" s="78" t="s">
        <v>56</v>
      </c>
      <c r="C53" s="50"/>
      <c r="D53" s="7"/>
      <c r="E53" s="7"/>
    </row>
    <row r="54" ht="15" spans="1:5">
      <c r="A54" s="18"/>
      <c r="B54" s="79" t="s">
        <v>57</v>
      </c>
      <c r="C54" s="21" t="s">
        <v>9</v>
      </c>
      <c r="D54" s="28">
        <f>D55+D56+D57+D58+D59</f>
        <v>114046.01</v>
      </c>
      <c r="E54" s="7"/>
    </row>
    <row r="55" spans="1:5">
      <c r="A55" s="18"/>
      <c r="B55" s="80" t="s">
        <v>58</v>
      </c>
      <c r="C55" s="81"/>
      <c r="D55" s="36">
        <v>19896</v>
      </c>
      <c r="E55" s="7"/>
    </row>
    <row r="56" spans="1:5">
      <c r="A56" s="18"/>
      <c r="B56" s="80" t="s">
        <v>59</v>
      </c>
      <c r="C56" s="40"/>
      <c r="D56" s="7">
        <v>33295.31</v>
      </c>
      <c r="E56" s="7"/>
    </row>
    <row r="57" spans="1:5">
      <c r="A57" s="18"/>
      <c r="B57" s="80" t="s">
        <v>60</v>
      </c>
      <c r="C57" s="81"/>
      <c r="D57" s="7">
        <v>4900</v>
      </c>
      <c r="E57" s="7"/>
    </row>
    <row r="58" spans="1:5">
      <c r="A58" s="18"/>
      <c r="B58" s="80" t="s">
        <v>62</v>
      </c>
      <c r="C58" s="40"/>
      <c r="D58" s="7">
        <v>52978.7</v>
      </c>
      <c r="E58" s="7"/>
    </row>
    <row r="59" spans="1:5">
      <c r="A59" s="18"/>
      <c r="B59" s="29" t="s">
        <v>107</v>
      </c>
      <c r="C59" s="81"/>
      <c r="D59" s="7">
        <v>2976</v>
      </c>
      <c r="E59" s="7"/>
    </row>
    <row r="60" ht="15" spans="1:5">
      <c r="A60" s="34" t="s">
        <v>63</v>
      </c>
      <c r="B60" s="54" t="s">
        <v>66</v>
      </c>
      <c r="C60" s="55" t="s">
        <v>9</v>
      </c>
      <c r="D60" s="28">
        <v>3741.81</v>
      </c>
      <c r="E60" s="7"/>
    </row>
    <row r="61" ht="33.75" spans="1:5">
      <c r="A61" s="32"/>
      <c r="B61" s="56" t="s">
        <v>67</v>
      </c>
      <c r="C61" s="57"/>
      <c r="D61" s="28"/>
      <c r="E61" s="7"/>
    </row>
    <row r="62" ht="48" spans="1:5">
      <c r="A62" s="32" t="s">
        <v>65</v>
      </c>
      <c r="B62" s="58" t="s">
        <v>69</v>
      </c>
      <c r="C62" s="57" t="s">
        <v>9</v>
      </c>
      <c r="D62" s="28">
        <v>41989</v>
      </c>
      <c r="E62" s="7"/>
    </row>
    <row r="63" ht="60" spans="1:5">
      <c r="A63" s="32" t="s">
        <v>68</v>
      </c>
      <c r="B63" s="59" t="s">
        <v>108</v>
      </c>
      <c r="C63" s="57" t="s">
        <v>9</v>
      </c>
      <c r="D63" s="28">
        <v>112194.42</v>
      </c>
      <c r="E63" s="7"/>
    </row>
    <row r="64" ht="15" spans="1:5">
      <c r="A64" s="32" t="s">
        <v>70</v>
      </c>
      <c r="B64" s="60" t="s">
        <v>73</v>
      </c>
      <c r="C64" s="57" t="s">
        <v>9</v>
      </c>
      <c r="D64" s="28">
        <v>37369.9</v>
      </c>
      <c r="E64" s="7"/>
    </row>
    <row r="65" ht="15" spans="1:5">
      <c r="A65" s="32" t="s">
        <v>70</v>
      </c>
      <c r="B65" s="61" t="s">
        <v>74</v>
      </c>
      <c r="C65" s="57" t="s">
        <v>9</v>
      </c>
      <c r="D65" s="28">
        <f>D64+D63+D62+D60+D54+D49+D38+D34+D31+D28+D24</f>
        <v>509792.17</v>
      </c>
      <c r="E65" s="7"/>
    </row>
    <row r="66" ht="15.75" spans="1:5">
      <c r="A66" s="62"/>
      <c r="B66" s="63"/>
      <c r="C66" s="64"/>
      <c r="D66" s="65"/>
      <c r="E66" s="66"/>
    </row>
    <row r="67" ht="15.75" spans="1:5">
      <c r="A67" s="62"/>
      <c r="B67" s="63" t="s">
        <v>109</v>
      </c>
      <c r="C67" s="64"/>
      <c r="D67" s="65">
        <f>D6+D13+D15+D60-D65</f>
        <v>5983.63</v>
      </c>
      <c r="E67" s="66"/>
    </row>
    <row r="68" ht="15.75" spans="2:5">
      <c r="B68" s="63" t="s">
        <v>110</v>
      </c>
      <c r="C68" s="64"/>
      <c r="D68" s="65">
        <f>D7+D14-D60</f>
        <v>132399.26</v>
      </c>
      <c r="E68" s="66"/>
    </row>
    <row r="69" ht="15.75" spans="2:5">
      <c r="B69" s="63" t="s">
        <v>120</v>
      </c>
      <c r="C69" s="64"/>
      <c r="D69" s="65">
        <f>D67+D68</f>
        <v>138382.89</v>
      </c>
      <c r="E69" s="66"/>
    </row>
    <row r="70" ht="15.75" spans="2:6">
      <c r="B70" s="63"/>
      <c r="C70" s="64"/>
      <c r="D70" s="66"/>
      <c r="E70" s="65"/>
      <c r="F70" s="66"/>
    </row>
    <row r="71" ht="15.75" spans="2:6">
      <c r="B71" s="63"/>
      <c r="C71" s="64"/>
      <c r="D71" s="66"/>
      <c r="E71" s="65"/>
      <c r="F71" s="66"/>
    </row>
    <row r="72" ht="15" spans="2:6">
      <c r="B72" s="68" t="s">
        <v>76</v>
      </c>
      <c r="C72" s="68"/>
      <c r="D72" s="68" t="s">
        <v>77</v>
      </c>
      <c r="F72" s="66"/>
    </row>
    <row r="73" spans="2:4">
      <c r="B73" s="68" t="s">
        <v>78</v>
      </c>
      <c r="C73" s="68"/>
      <c r="D73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2"/>
  <sheetViews>
    <sheetView topLeftCell="A45" workbookViewId="0">
      <selection activeCell="M23" sqref="M23"/>
    </sheetView>
  </sheetViews>
  <sheetFormatPr defaultColWidth="9" defaultRowHeight="14.25"/>
  <cols>
    <col min="1" max="1" width="4.71428571428571" style="1" customWidth="1"/>
    <col min="2" max="2" width="37.1428571428571" style="1" customWidth="1"/>
    <col min="3" max="3" width="10.8571428571429" style="1" customWidth="1"/>
    <col min="4" max="4" width="15.8571428571429" style="1" customWidth="1"/>
    <col min="5" max="5" width="13.4285714285714" style="1" customWidth="1"/>
    <col min="6" max="6" width="11.1428571428571" style="1" customWidth="1"/>
    <col min="7" max="7" width="12.1428571428571" style="1" customWidth="1"/>
    <col min="8" max="8" width="12.8571428571429" style="1" customWidth="1"/>
    <col min="9" max="9" width="12.7142857142857" style="1" customWidth="1"/>
    <col min="10" max="10" width="9.57142857142857" style="1" customWidth="1"/>
    <col min="11" max="12" width="9.28571428571429" style="1" customWidth="1"/>
    <col min="13" max="14" width="9" style="1"/>
    <col min="15" max="15" width="10.7142857142857" style="1"/>
    <col min="1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</v>
      </c>
      <c r="B2" s="4"/>
      <c r="C2" s="4"/>
      <c r="D2" s="4"/>
      <c r="E2" s="4"/>
      <c r="F2" s="4"/>
    </row>
    <row r="3" ht="15" customHeight="1" spans="1:5">
      <c r="A3" s="5"/>
      <c r="B3" s="4" t="s">
        <v>251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252</v>
      </c>
    </row>
    <row r="6" ht="15" spans="1:5">
      <c r="A6" s="7"/>
      <c r="B6" s="8" t="s">
        <v>89</v>
      </c>
      <c r="C6" s="8" t="s">
        <v>9</v>
      </c>
      <c r="D6" s="106">
        <v>-19678.5</v>
      </c>
      <c r="E6" s="7"/>
    </row>
    <row r="7" ht="15" spans="1:5">
      <c r="A7" s="7"/>
      <c r="B7" s="8" t="s">
        <v>90</v>
      </c>
      <c r="C7" s="8" t="s">
        <v>9</v>
      </c>
      <c r="D7" s="106"/>
      <c r="E7" s="7"/>
    </row>
    <row r="8" spans="1:5">
      <c r="A8" s="7"/>
      <c r="B8" s="11" t="s">
        <v>5</v>
      </c>
      <c r="C8" s="9" t="s">
        <v>6</v>
      </c>
      <c r="D8" s="107">
        <v>2706</v>
      </c>
      <c r="E8" s="7"/>
    </row>
    <row r="9" spans="1:5">
      <c r="A9" s="7"/>
      <c r="B9" s="11" t="s">
        <v>7</v>
      </c>
      <c r="C9" s="9" t="s">
        <v>6</v>
      </c>
      <c r="D9" s="107">
        <v>1969</v>
      </c>
      <c r="E9" s="7"/>
    </row>
    <row r="10" ht="15" spans="1:5">
      <c r="A10" s="7"/>
      <c r="B10" s="13" t="s">
        <v>8</v>
      </c>
      <c r="C10" s="8" t="s">
        <v>9</v>
      </c>
      <c r="D10" s="106">
        <v>337627.2</v>
      </c>
      <c r="E10" s="7"/>
    </row>
    <row r="11" spans="1:5">
      <c r="A11" s="7"/>
      <c r="B11" s="8"/>
      <c r="C11" s="8"/>
      <c r="D11" s="107"/>
      <c r="E11" s="7"/>
    </row>
    <row r="12" spans="1:5">
      <c r="A12" s="7"/>
      <c r="B12" s="13" t="s">
        <v>10</v>
      </c>
      <c r="C12" s="8"/>
      <c r="D12" s="107"/>
      <c r="E12" s="7"/>
    </row>
    <row r="13" spans="1:5">
      <c r="A13" s="7">
        <v>1</v>
      </c>
      <c r="B13" s="9" t="s">
        <v>93</v>
      </c>
      <c r="C13" s="9" t="s">
        <v>9</v>
      </c>
      <c r="D13" s="107">
        <v>249759.6</v>
      </c>
      <c r="E13" s="7"/>
    </row>
    <row r="14" spans="1:5">
      <c r="A14" s="7">
        <v>2</v>
      </c>
      <c r="B14" s="9" t="s">
        <v>94</v>
      </c>
      <c r="C14" s="9" t="s">
        <v>9</v>
      </c>
      <c r="D14" s="107">
        <v>1600</v>
      </c>
      <c r="E14" s="7"/>
    </row>
    <row r="15" spans="1:5">
      <c r="A15" s="7">
        <v>3</v>
      </c>
      <c r="B15" s="9" t="s">
        <v>12</v>
      </c>
      <c r="C15" s="9" t="s">
        <v>9</v>
      </c>
      <c r="D15" s="107">
        <v>0</v>
      </c>
      <c r="E15" s="7"/>
    </row>
    <row r="16" ht="15" spans="1:5">
      <c r="A16" s="7"/>
      <c r="B16" s="13" t="s">
        <v>13</v>
      </c>
      <c r="C16" s="8" t="s">
        <v>9</v>
      </c>
      <c r="D16" s="106">
        <f>D13+D14+D15</f>
        <v>251359.6</v>
      </c>
      <c r="E16" s="7"/>
    </row>
    <row r="17" ht="15" spans="1:5">
      <c r="A17" s="7"/>
      <c r="B17" s="8"/>
      <c r="C17" s="8"/>
      <c r="D17" s="106"/>
      <c r="E17" s="7"/>
    </row>
    <row r="18" spans="2:4">
      <c r="B18" s="6"/>
      <c r="C18" s="6"/>
      <c r="D18" s="6"/>
    </row>
    <row r="19" spans="2:4">
      <c r="B19" s="6"/>
      <c r="C19" s="6" t="s">
        <v>14</v>
      </c>
      <c r="D19" s="6"/>
    </row>
    <row r="20" spans="1:4">
      <c r="A20" s="14"/>
      <c r="B20" s="15"/>
      <c r="C20" s="15"/>
      <c r="D20" s="15"/>
    </row>
    <row r="21" ht="15" spans="1:5">
      <c r="A21" s="16" t="s">
        <v>15</v>
      </c>
      <c r="B21" s="17"/>
      <c r="C21" s="18" t="s">
        <v>115</v>
      </c>
      <c r="D21" s="19" t="s">
        <v>253</v>
      </c>
      <c r="E21" s="7" t="s">
        <v>17</v>
      </c>
    </row>
    <row r="22" ht="15" spans="1:5">
      <c r="A22" s="16" t="s">
        <v>18</v>
      </c>
      <c r="B22" s="21" t="s">
        <v>19</v>
      </c>
      <c r="C22" s="21" t="s">
        <v>9</v>
      </c>
      <c r="D22" s="19" t="s">
        <v>20</v>
      </c>
      <c r="E22" s="7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15">
      <c r="A24" s="23"/>
      <c r="B24" s="26" t="s">
        <v>23</v>
      </c>
      <c r="C24" s="27" t="s">
        <v>9</v>
      </c>
      <c r="D24" s="28">
        <f>D25</f>
        <v>40101</v>
      </c>
      <c r="E24" s="7"/>
      <c r="O24" s="1">
        <f>42102.02+3193.23</f>
        <v>45295.25</v>
      </c>
    </row>
    <row r="25" ht="90" customHeight="1" spans="1:5">
      <c r="A25" s="23"/>
      <c r="B25" s="29" t="s">
        <v>24</v>
      </c>
      <c r="C25" s="30"/>
      <c r="D25" s="7">
        <v>40101</v>
      </c>
      <c r="E25" s="7"/>
    </row>
    <row r="26" ht="48" customHeight="1" spans="1:5">
      <c r="A26" s="23" t="s">
        <v>30</v>
      </c>
      <c r="B26" s="26" t="s">
        <v>31</v>
      </c>
      <c r="C26" s="27" t="s">
        <v>9</v>
      </c>
      <c r="D26" s="28">
        <f>D27+D28</f>
        <v>20860</v>
      </c>
      <c r="E26" s="7"/>
    </row>
    <row r="27" ht="78.75" spans="1:5">
      <c r="A27" s="38"/>
      <c r="B27" s="29" t="s">
        <v>32</v>
      </c>
      <c r="C27" s="30"/>
      <c r="D27" s="7">
        <v>10860</v>
      </c>
      <c r="E27" s="7"/>
    </row>
    <row r="28" ht="25.5" spans="1:5">
      <c r="A28" s="38"/>
      <c r="B28" s="94" t="s">
        <v>33</v>
      </c>
      <c r="C28" s="40"/>
      <c r="D28" s="7">
        <v>10000</v>
      </c>
      <c r="E28" s="7"/>
    </row>
    <row r="29" ht="56" customHeight="1" spans="1:5">
      <c r="A29" s="38" t="s">
        <v>34</v>
      </c>
      <c r="B29" s="26" t="s">
        <v>35</v>
      </c>
      <c r="C29" s="27" t="s">
        <v>9</v>
      </c>
      <c r="D29" s="28">
        <f>D30+D31+D32</f>
        <v>4725.6</v>
      </c>
      <c r="E29" s="7"/>
    </row>
    <row r="30" ht="52" customHeight="1" spans="1:5">
      <c r="A30" s="34"/>
      <c r="B30" s="33" t="s">
        <v>36</v>
      </c>
      <c r="C30" s="40"/>
      <c r="D30" s="7">
        <v>2362.8</v>
      </c>
      <c r="E30" s="7"/>
    </row>
    <row r="31" ht="42" customHeight="1" spans="1:5">
      <c r="A31" s="34"/>
      <c r="B31" s="122" t="s">
        <v>254</v>
      </c>
      <c r="C31" s="40"/>
      <c r="D31" s="7">
        <v>2362.8</v>
      </c>
      <c r="E31" s="7"/>
    </row>
    <row r="32" ht="24" customHeight="1" spans="1:5">
      <c r="A32" s="34"/>
      <c r="B32" s="122" t="s">
        <v>38</v>
      </c>
      <c r="C32" s="40"/>
      <c r="D32" s="7">
        <v>0</v>
      </c>
      <c r="E32" s="7"/>
    </row>
    <row r="33" ht="15.75" spans="1:5">
      <c r="A33" s="32" t="s">
        <v>39</v>
      </c>
      <c r="B33" s="42" t="s">
        <v>40</v>
      </c>
      <c r="C33" s="27" t="s">
        <v>9</v>
      </c>
      <c r="D33" s="28">
        <f>D34+D35+D36+D38+D39</f>
        <v>10014.56</v>
      </c>
      <c r="E33" s="7"/>
    </row>
    <row r="34" spans="1:5">
      <c r="A34" s="43"/>
      <c r="B34" s="130" t="s">
        <v>41</v>
      </c>
      <c r="C34" s="45"/>
      <c r="D34" s="7">
        <v>0</v>
      </c>
      <c r="E34" s="7"/>
    </row>
    <row r="35" ht="24" spans="1:5">
      <c r="A35" s="43"/>
      <c r="B35" s="130" t="s">
        <v>42</v>
      </c>
      <c r="C35" s="45"/>
      <c r="D35" s="7">
        <v>0</v>
      </c>
      <c r="E35" s="7"/>
    </row>
    <row r="36" spans="1:5">
      <c r="A36" s="43"/>
      <c r="B36" s="131" t="s">
        <v>43</v>
      </c>
      <c r="C36" s="45"/>
      <c r="D36" s="7">
        <v>7077.2</v>
      </c>
      <c r="E36" s="7"/>
    </row>
    <row r="37" ht="45" spans="1:5">
      <c r="A37" s="32"/>
      <c r="B37" s="47" t="s">
        <v>44</v>
      </c>
      <c r="C37" s="45"/>
      <c r="D37" s="7"/>
      <c r="E37" s="7"/>
    </row>
    <row r="38" spans="1:5">
      <c r="A38" s="30"/>
      <c r="B38" s="95" t="s">
        <v>102</v>
      </c>
      <c r="C38" s="45"/>
      <c r="D38" s="7">
        <v>2937.36</v>
      </c>
      <c r="E38" s="7"/>
    </row>
    <row r="39" ht="24" spans="1:5">
      <c r="A39" s="43"/>
      <c r="B39" s="95" t="s">
        <v>48</v>
      </c>
      <c r="C39" s="45"/>
      <c r="D39" s="7">
        <v>0</v>
      </c>
      <c r="E39" s="7"/>
    </row>
    <row r="40" ht="51" spans="1:5">
      <c r="A40" s="13" t="s">
        <v>49</v>
      </c>
      <c r="B40" s="49" t="s">
        <v>50</v>
      </c>
      <c r="C40" s="50"/>
      <c r="D40" s="7"/>
      <c r="E40" s="7"/>
    </row>
    <row r="41" spans="1:5">
      <c r="A41" s="50"/>
      <c r="B41" s="51" t="s">
        <v>51</v>
      </c>
      <c r="C41" s="50"/>
      <c r="D41" s="7"/>
      <c r="E41" s="7"/>
    </row>
    <row r="42" ht="25.5" spans="1:5">
      <c r="A42" s="32"/>
      <c r="B42" s="52" t="s">
        <v>52</v>
      </c>
      <c r="C42" s="27" t="s">
        <v>9</v>
      </c>
      <c r="D42" s="28">
        <f>D43+D44+D45</f>
        <v>49085.2</v>
      </c>
      <c r="E42" s="7"/>
    </row>
    <row r="43" ht="22.5" spans="1:5">
      <c r="A43" s="34"/>
      <c r="B43" s="29" t="s">
        <v>53</v>
      </c>
      <c r="C43" s="40"/>
      <c r="D43" s="7">
        <v>49085.2</v>
      </c>
      <c r="E43" s="7"/>
    </row>
    <row r="44" spans="1:5">
      <c r="A44" s="32"/>
      <c r="B44" s="53" t="s">
        <v>54</v>
      </c>
      <c r="C44" s="40"/>
      <c r="D44" s="7">
        <v>0</v>
      </c>
      <c r="E44" s="7"/>
    </row>
    <row r="45" ht="22.5" spans="1:9">
      <c r="A45" s="32"/>
      <c r="B45" s="53" t="s">
        <v>255</v>
      </c>
      <c r="C45" s="40"/>
      <c r="D45" s="7">
        <v>0</v>
      </c>
      <c r="E45" s="7"/>
      <c r="I45" s="112"/>
    </row>
    <row r="46" spans="1:9">
      <c r="A46" s="34" t="s">
        <v>63</v>
      </c>
      <c r="B46" s="78" t="s">
        <v>56</v>
      </c>
      <c r="C46" s="50"/>
      <c r="D46" s="7"/>
      <c r="E46" s="7"/>
      <c r="I46" s="112"/>
    </row>
    <row r="47" ht="15" spans="1:9">
      <c r="A47" s="32"/>
      <c r="B47" s="79" t="s">
        <v>57</v>
      </c>
      <c r="C47" s="27" t="s">
        <v>9</v>
      </c>
      <c r="D47" s="28">
        <f>D48+D49+D50+D51</f>
        <v>133377.63</v>
      </c>
      <c r="E47" s="7"/>
      <c r="I47" s="112"/>
    </row>
    <row r="48" spans="1:9">
      <c r="A48" s="32"/>
      <c r="B48" s="80" t="s">
        <v>58</v>
      </c>
      <c r="C48" s="81"/>
      <c r="D48" s="7">
        <v>46200</v>
      </c>
      <c r="E48" s="7"/>
      <c r="I48" s="112"/>
    </row>
    <row r="49" spans="1:9">
      <c r="A49" s="32"/>
      <c r="B49" s="80" t="s">
        <v>59</v>
      </c>
      <c r="C49" s="40"/>
      <c r="D49" s="7">
        <v>85247.51</v>
      </c>
      <c r="E49" s="7"/>
      <c r="I49" s="112"/>
    </row>
    <row r="50" spans="1:9">
      <c r="A50" s="32"/>
      <c r="B50" s="80" t="s">
        <v>60</v>
      </c>
      <c r="C50" s="81"/>
      <c r="D50" s="7">
        <v>0</v>
      </c>
      <c r="E50" s="7"/>
      <c r="I50" s="112"/>
    </row>
    <row r="51" spans="1:9">
      <c r="A51" s="32"/>
      <c r="B51" s="29" t="s">
        <v>107</v>
      </c>
      <c r="C51" s="40"/>
      <c r="D51" s="7">
        <v>1930.12</v>
      </c>
      <c r="E51" s="7"/>
      <c r="I51" s="112"/>
    </row>
    <row r="52" ht="15" spans="1:9">
      <c r="A52" s="32" t="s">
        <v>65</v>
      </c>
      <c r="B52" s="54" t="s">
        <v>66</v>
      </c>
      <c r="C52" s="27" t="s">
        <v>9</v>
      </c>
      <c r="D52" s="28">
        <v>1334</v>
      </c>
      <c r="E52" s="7"/>
      <c r="I52" s="112"/>
    </row>
    <row r="53" ht="33.75" spans="1:9">
      <c r="A53" s="34"/>
      <c r="B53" s="56" t="s">
        <v>67</v>
      </c>
      <c r="C53" s="57"/>
      <c r="D53" s="28"/>
      <c r="E53" s="7"/>
      <c r="I53" s="112"/>
    </row>
    <row r="54" ht="15" spans="1:9">
      <c r="A54" s="32" t="s">
        <v>68</v>
      </c>
      <c r="B54" s="111" t="s">
        <v>256</v>
      </c>
      <c r="C54" s="27" t="s">
        <v>9</v>
      </c>
      <c r="D54" s="28">
        <v>0</v>
      </c>
      <c r="E54" s="7"/>
      <c r="I54" s="112"/>
    </row>
    <row r="55" ht="15" spans="1:9">
      <c r="A55" s="32" t="s">
        <v>70</v>
      </c>
      <c r="B55" s="60" t="s">
        <v>257</v>
      </c>
      <c r="C55" s="27" t="s">
        <v>9</v>
      </c>
      <c r="D55" s="28">
        <v>114472.85</v>
      </c>
      <c r="E55" s="7"/>
      <c r="I55" s="112"/>
    </row>
    <row r="56" ht="15" spans="1:9">
      <c r="A56" s="32" t="s">
        <v>72</v>
      </c>
      <c r="B56" s="60" t="s">
        <v>73</v>
      </c>
      <c r="C56" s="27" t="s">
        <v>9</v>
      </c>
      <c r="D56" s="28">
        <v>15081.58</v>
      </c>
      <c r="E56" s="7"/>
      <c r="I56" s="112"/>
    </row>
    <row r="57" ht="15" spans="1:9">
      <c r="A57" s="32"/>
      <c r="B57" s="61" t="s">
        <v>74</v>
      </c>
      <c r="C57" s="27" t="s">
        <v>9</v>
      </c>
      <c r="D57" s="28">
        <f>D56+D55+D54+D52+D47+D42+D33+D29+D26+D24</f>
        <v>389052.42</v>
      </c>
      <c r="E57" s="7"/>
      <c r="I57" s="112"/>
    </row>
    <row r="58" ht="15.75" spans="1:6">
      <c r="A58" s="62"/>
      <c r="B58" s="63"/>
      <c r="C58" s="64"/>
      <c r="D58" s="66"/>
      <c r="E58" s="65"/>
      <c r="F58" s="65"/>
    </row>
    <row r="59" ht="15.75" spans="2:6">
      <c r="B59" s="63" t="s">
        <v>83</v>
      </c>
      <c r="C59" s="64"/>
      <c r="D59" s="66">
        <f>D6+D16-D57</f>
        <v>-157371.32</v>
      </c>
      <c r="E59" s="65"/>
      <c r="F59" s="65"/>
    </row>
    <row r="60" ht="15.75" spans="2:4">
      <c r="B60" s="63"/>
      <c r="C60" s="64"/>
      <c r="D60" s="67"/>
    </row>
    <row r="61" spans="2:4">
      <c r="B61" s="1" t="s">
        <v>76</v>
      </c>
      <c r="D61" s="1" t="s">
        <v>77</v>
      </c>
    </row>
    <row r="62" spans="2:4">
      <c r="B62" s="1" t="s">
        <v>78</v>
      </c>
      <c r="D62" s="1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workbookViewId="0">
      <selection activeCell="G18" sqref="G18"/>
    </sheetView>
  </sheetViews>
  <sheetFormatPr defaultColWidth="9" defaultRowHeight="14.25"/>
  <cols>
    <col min="1" max="1" width="5.71428571428571" style="1" customWidth="1"/>
    <col min="2" max="2" width="36.2857142857143" style="1" customWidth="1"/>
    <col min="3" max="3" width="11" style="1" customWidth="1"/>
    <col min="4" max="4" width="13.1428571428571" style="1" customWidth="1"/>
    <col min="5" max="5" width="12.5714285714286" style="1" customWidth="1"/>
    <col min="6" max="6" width="11.4285714285714" style="1" customWidth="1"/>
    <col min="7" max="7" width="13.1428571428571" style="1" customWidth="1"/>
    <col min="8" max="8" width="12.4285714285714" style="1" customWidth="1"/>
    <col min="9" max="10" width="13.2857142857143" style="1" customWidth="1"/>
    <col min="11" max="11" width="11.4285714285714" style="1" customWidth="1"/>
    <col min="12" max="12" width="9.28571428571429" style="1" customWidth="1"/>
    <col min="13" max="13" width="9.57142857142857" style="1"/>
    <col min="14" max="14" width="10.7142857142857" style="1"/>
    <col min="15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</v>
      </c>
      <c r="B2" s="4"/>
      <c r="C2" s="4"/>
      <c r="D2" s="4"/>
      <c r="E2" s="4"/>
      <c r="F2" s="4"/>
    </row>
    <row r="3" ht="15" customHeight="1" spans="1:5">
      <c r="A3" s="5"/>
      <c r="B3" s="4" t="s">
        <v>258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259</v>
      </c>
    </row>
    <row r="6" spans="1:5">
      <c r="A6" s="7"/>
      <c r="B6" s="8" t="s">
        <v>83</v>
      </c>
      <c r="C6" s="8" t="s">
        <v>9</v>
      </c>
      <c r="D6" s="10">
        <v>0</v>
      </c>
      <c r="E6" s="7"/>
    </row>
    <row r="7" spans="1:5">
      <c r="A7" s="7"/>
      <c r="B7" s="8"/>
      <c r="C7" s="8"/>
      <c r="D7" s="10"/>
      <c r="E7" s="7"/>
    </row>
    <row r="8" spans="1:5">
      <c r="A8" s="7"/>
      <c r="B8" s="11"/>
      <c r="C8" s="9"/>
      <c r="D8" s="12"/>
      <c r="E8" s="7"/>
    </row>
    <row r="9" spans="1:7">
      <c r="A9" s="7"/>
      <c r="B9" s="11" t="s">
        <v>7</v>
      </c>
      <c r="C9" s="9" t="s">
        <v>6</v>
      </c>
      <c r="D9" s="12">
        <v>2394.3</v>
      </c>
      <c r="E9" s="7"/>
      <c r="G9" s="1" t="s">
        <v>245</v>
      </c>
    </row>
    <row r="10" spans="1:5">
      <c r="A10" s="7"/>
      <c r="B10" s="13" t="s">
        <v>8</v>
      </c>
      <c r="C10" s="8" t="s">
        <v>9</v>
      </c>
      <c r="D10" s="10">
        <v>477096</v>
      </c>
      <c r="E10" s="7"/>
    </row>
    <row r="11" spans="1:5">
      <c r="A11" s="7"/>
      <c r="B11" s="8"/>
      <c r="C11" s="8"/>
      <c r="D11" s="12"/>
      <c r="E11" s="7"/>
    </row>
    <row r="12" spans="1:7">
      <c r="A12" s="7"/>
      <c r="B12" s="13" t="s">
        <v>10</v>
      </c>
      <c r="C12" s="8"/>
      <c r="D12" s="12"/>
      <c r="E12" s="7"/>
      <c r="G12" s="1" t="s">
        <v>245</v>
      </c>
    </row>
    <row r="13" spans="1:5">
      <c r="A13" s="7">
        <v>1</v>
      </c>
      <c r="B13" s="9" t="s">
        <v>11</v>
      </c>
      <c r="C13" s="9" t="s">
        <v>9</v>
      </c>
      <c r="D13" s="12">
        <v>436210.81</v>
      </c>
      <c r="E13" s="7"/>
    </row>
    <row r="14" spans="1:5">
      <c r="A14" s="7">
        <v>2</v>
      </c>
      <c r="B14" s="9" t="s">
        <v>12</v>
      </c>
      <c r="C14" s="9" t="s">
        <v>9</v>
      </c>
      <c r="D14" s="12">
        <v>5616</v>
      </c>
      <c r="E14" s="7"/>
    </row>
    <row r="15" spans="1:7">
      <c r="A15" s="7"/>
      <c r="B15" s="9"/>
      <c r="C15" s="8"/>
      <c r="D15" s="12"/>
      <c r="E15" s="7"/>
      <c r="G15" s="1" t="s">
        <v>245</v>
      </c>
    </row>
    <row r="16" spans="1:5">
      <c r="A16" s="7"/>
      <c r="B16" s="13" t="s">
        <v>13</v>
      </c>
      <c r="C16" s="8" t="s">
        <v>9</v>
      </c>
      <c r="D16" s="10">
        <f>D13+D14+D15</f>
        <v>441826.81</v>
      </c>
      <c r="E16" s="7"/>
    </row>
    <row r="17" spans="1:5">
      <c r="A17" s="7"/>
      <c r="B17" s="8"/>
      <c r="C17" s="8"/>
      <c r="D17" s="8"/>
      <c r="E17" s="7"/>
    </row>
    <row r="18" spans="2:4">
      <c r="B18" s="6"/>
      <c r="C18" s="6"/>
      <c r="D18" s="6"/>
    </row>
    <row r="19" spans="2:4">
      <c r="B19" s="6"/>
      <c r="C19" s="6" t="s">
        <v>14</v>
      </c>
      <c r="D19" s="6"/>
    </row>
    <row r="20" spans="1:4">
      <c r="A20" s="14"/>
      <c r="B20" s="15"/>
      <c r="C20" s="15"/>
      <c r="D20" s="15"/>
    </row>
    <row r="21" ht="15" spans="1:5">
      <c r="A21" s="16" t="s">
        <v>15</v>
      </c>
      <c r="B21" s="17"/>
      <c r="C21" s="18" t="s">
        <v>115</v>
      </c>
      <c r="D21" s="19" t="s">
        <v>260</v>
      </c>
      <c r="E21" s="7"/>
    </row>
    <row r="22" ht="15" spans="1:5">
      <c r="A22" s="16" t="s">
        <v>18</v>
      </c>
      <c r="B22" s="21" t="s">
        <v>19</v>
      </c>
      <c r="C22" s="21" t="s">
        <v>9</v>
      </c>
      <c r="D22" s="19" t="s">
        <v>20</v>
      </c>
      <c r="E22" s="7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28">
        <f>D25+D26+D27</f>
        <v>61921.98</v>
      </c>
      <c r="E24" s="7"/>
    </row>
    <row r="25" ht="90" spans="1:5">
      <c r="A25" s="23"/>
      <c r="B25" s="29" t="s">
        <v>24</v>
      </c>
      <c r="C25" s="30"/>
      <c r="D25" s="7">
        <v>26509.98</v>
      </c>
      <c r="E25" s="7"/>
    </row>
    <row r="26" ht="123.75" spans="1:9">
      <c r="A26" s="31"/>
      <c r="B26" s="29" t="s">
        <v>25</v>
      </c>
      <c r="C26" s="30"/>
      <c r="D26" s="7">
        <v>30815</v>
      </c>
      <c r="E26" s="7"/>
      <c r="I26" s="112"/>
    </row>
    <row r="27" ht="22.5" spans="1:9">
      <c r="A27" s="32"/>
      <c r="B27" s="41" t="s">
        <v>26</v>
      </c>
      <c r="C27" s="71"/>
      <c r="D27" s="7">
        <v>4597</v>
      </c>
      <c r="E27" s="7"/>
      <c r="I27" s="112"/>
    </row>
    <row r="28" ht="25.5" spans="1:9">
      <c r="A28" s="23"/>
      <c r="B28" s="26" t="s">
        <v>27</v>
      </c>
      <c r="C28" s="27" t="s">
        <v>9</v>
      </c>
      <c r="D28" s="28">
        <f>D29+D30</f>
        <v>6674</v>
      </c>
      <c r="E28" s="7"/>
      <c r="I28" s="112"/>
    </row>
    <row r="29" spans="1:9">
      <c r="A29" s="34"/>
      <c r="B29" s="72" t="s">
        <v>28</v>
      </c>
      <c r="C29" s="36"/>
      <c r="D29" s="7">
        <v>6100</v>
      </c>
      <c r="E29" s="7"/>
      <c r="I29" s="112"/>
    </row>
    <row r="30" spans="1:9">
      <c r="A30" s="23"/>
      <c r="B30" s="72" t="s">
        <v>29</v>
      </c>
      <c r="C30" s="36"/>
      <c r="D30" s="7">
        <v>574</v>
      </c>
      <c r="E30" s="7"/>
      <c r="I30" s="112"/>
    </row>
    <row r="31" ht="51" spans="1:9">
      <c r="A31" s="23" t="s">
        <v>30</v>
      </c>
      <c r="B31" s="26" t="s">
        <v>31</v>
      </c>
      <c r="C31" s="27" t="s">
        <v>9</v>
      </c>
      <c r="D31" s="28">
        <f>D32+D33</f>
        <v>24802</v>
      </c>
      <c r="E31" s="7"/>
      <c r="I31" s="112"/>
    </row>
    <row r="32" ht="78.75" spans="1:9">
      <c r="A32" s="38"/>
      <c r="B32" s="29" t="s">
        <v>32</v>
      </c>
      <c r="C32" s="30"/>
      <c r="D32" s="7">
        <v>15802</v>
      </c>
      <c r="E32" s="7"/>
      <c r="I32" s="112"/>
    </row>
    <row r="33" ht="22.5" spans="1:9">
      <c r="A33" s="38"/>
      <c r="B33" s="39" t="s">
        <v>33</v>
      </c>
      <c r="C33" s="40"/>
      <c r="D33" s="7">
        <v>9000</v>
      </c>
      <c r="E33" s="7"/>
      <c r="I33" s="112"/>
    </row>
    <row r="34" ht="51" spans="1:9">
      <c r="A34" s="38" t="s">
        <v>34</v>
      </c>
      <c r="B34" s="26" t="s">
        <v>35</v>
      </c>
      <c r="C34" s="27" t="s">
        <v>9</v>
      </c>
      <c r="D34" s="28">
        <f>D35+D36+D37</f>
        <v>0</v>
      </c>
      <c r="E34" s="7"/>
      <c r="I34" s="112"/>
    </row>
    <row r="35" ht="45" spans="1:9">
      <c r="A35" s="34"/>
      <c r="B35" s="41" t="s">
        <v>36</v>
      </c>
      <c r="C35" s="40"/>
      <c r="D35" s="7">
        <v>0</v>
      </c>
      <c r="E35" s="7"/>
      <c r="I35" s="112"/>
    </row>
    <row r="36" ht="22.5" spans="1:9">
      <c r="A36" s="34"/>
      <c r="B36" s="39" t="s">
        <v>99</v>
      </c>
      <c r="C36" s="40"/>
      <c r="D36" s="7">
        <v>0</v>
      </c>
      <c r="E36" s="7"/>
      <c r="I36" s="112"/>
    </row>
    <row r="37" ht="22.5" spans="1:9">
      <c r="A37" s="34"/>
      <c r="B37" s="39" t="s">
        <v>38</v>
      </c>
      <c r="C37" s="40"/>
      <c r="D37" s="7">
        <v>0</v>
      </c>
      <c r="E37" s="7"/>
      <c r="I37" s="112"/>
    </row>
    <row r="38" ht="15.75" spans="1:9">
      <c r="A38" s="32" t="s">
        <v>39</v>
      </c>
      <c r="B38" s="42" t="s">
        <v>40</v>
      </c>
      <c r="C38" s="27" t="s">
        <v>9</v>
      </c>
      <c r="D38" s="28">
        <f>D39+D40+D41+D43+D44+D45+D46</f>
        <v>12945.97</v>
      </c>
      <c r="E38" s="7"/>
      <c r="I38" s="112"/>
    </row>
    <row r="39" spans="1:9">
      <c r="A39" s="43"/>
      <c r="B39" s="44" t="s">
        <v>41</v>
      </c>
      <c r="C39" s="45"/>
      <c r="D39" s="7">
        <v>288.68</v>
      </c>
      <c r="E39" s="7"/>
      <c r="I39" s="112"/>
    </row>
    <row r="40" ht="22.5" spans="1:9">
      <c r="A40" s="43"/>
      <c r="B40" s="44" t="s">
        <v>42</v>
      </c>
      <c r="C40" s="45"/>
      <c r="D40" s="7">
        <v>5505</v>
      </c>
      <c r="E40" s="7"/>
      <c r="I40" s="112"/>
    </row>
    <row r="41" spans="1:9">
      <c r="A41" s="43"/>
      <c r="B41" s="46" t="s">
        <v>43</v>
      </c>
      <c r="C41" s="45"/>
      <c r="D41" s="7">
        <v>6297.2</v>
      </c>
      <c r="E41" s="7"/>
      <c r="I41" s="112"/>
    </row>
    <row r="42" ht="45" spans="1:9">
      <c r="A42" s="32"/>
      <c r="B42" s="47" t="s">
        <v>44</v>
      </c>
      <c r="C42" s="45"/>
      <c r="D42" s="7"/>
      <c r="E42" s="7"/>
      <c r="I42" s="112"/>
    </row>
    <row r="43" spans="1:9">
      <c r="A43" s="43"/>
      <c r="B43" s="48" t="s">
        <v>127</v>
      </c>
      <c r="C43" s="45"/>
      <c r="D43" s="7">
        <v>0</v>
      </c>
      <c r="E43" s="7"/>
      <c r="I43" s="112"/>
    </row>
    <row r="44" spans="1:9">
      <c r="A44" s="43"/>
      <c r="B44" s="48" t="s">
        <v>101</v>
      </c>
      <c r="C44" s="45"/>
      <c r="D44" s="7">
        <v>343.8</v>
      </c>
      <c r="E44" s="7"/>
      <c r="I44" s="112"/>
    </row>
    <row r="45" spans="1:9">
      <c r="A45" s="30"/>
      <c r="B45" s="48" t="s">
        <v>102</v>
      </c>
      <c r="C45" s="45"/>
      <c r="D45" s="7">
        <v>511.29</v>
      </c>
      <c r="E45" s="7"/>
      <c r="I45" s="112"/>
    </row>
    <row r="46" ht="22.5" spans="1:9">
      <c r="A46" s="43"/>
      <c r="B46" s="48" t="s">
        <v>48</v>
      </c>
      <c r="C46" s="45"/>
      <c r="D46" s="7">
        <v>0</v>
      </c>
      <c r="E46" s="7"/>
      <c r="I46" s="112"/>
    </row>
    <row r="47" ht="51" spans="1:9">
      <c r="A47" s="13" t="s">
        <v>49</v>
      </c>
      <c r="B47" s="49" t="s">
        <v>50</v>
      </c>
      <c r="C47" s="50"/>
      <c r="D47" s="7"/>
      <c r="E47" s="7"/>
      <c r="I47" s="112"/>
    </row>
    <row r="48" spans="1:9">
      <c r="A48" s="50"/>
      <c r="B48" s="51" t="s">
        <v>51</v>
      </c>
      <c r="C48" s="50"/>
      <c r="D48" s="7"/>
      <c r="E48" s="7"/>
      <c r="I48" s="112"/>
    </row>
    <row r="49" ht="25.5" spans="1:9">
      <c r="A49" s="32"/>
      <c r="B49" s="52" t="s">
        <v>52</v>
      </c>
      <c r="C49" s="27" t="s">
        <v>9</v>
      </c>
      <c r="D49" s="28">
        <f>D50+D51+D52</f>
        <v>59744.87</v>
      </c>
      <c r="E49" s="7"/>
      <c r="I49" s="112"/>
    </row>
    <row r="50" ht="22.5" spans="1:9">
      <c r="A50" s="34"/>
      <c r="B50" s="29" t="s">
        <v>53</v>
      </c>
      <c r="C50" s="40"/>
      <c r="D50" s="7">
        <v>55750.53</v>
      </c>
      <c r="E50" s="7"/>
      <c r="I50" s="112"/>
    </row>
    <row r="51" spans="1:9">
      <c r="A51" s="32"/>
      <c r="B51" s="53" t="s">
        <v>54</v>
      </c>
      <c r="C51" s="77"/>
      <c r="D51" s="7">
        <v>0</v>
      </c>
      <c r="E51" s="7"/>
      <c r="I51" s="112"/>
    </row>
    <row r="52" ht="22.5" spans="1:9">
      <c r="A52" s="32"/>
      <c r="B52" s="53" t="s">
        <v>55</v>
      </c>
      <c r="C52" s="77"/>
      <c r="D52" s="7">
        <v>3994.34</v>
      </c>
      <c r="E52" s="7"/>
      <c r="I52" s="112"/>
    </row>
    <row r="53" spans="1:9">
      <c r="A53" s="50"/>
      <c r="B53" s="78" t="s">
        <v>56</v>
      </c>
      <c r="C53" s="50"/>
      <c r="D53" s="7"/>
      <c r="E53" s="7"/>
      <c r="I53" s="112"/>
    </row>
    <row r="54" ht="15" spans="1:9">
      <c r="A54" s="18"/>
      <c r="B54" s="79" t="s">
        <v>57</v>
      </c>
      <c r="C54" s="27" t="s">
        <v>9</v>
      </c>
      <c r="D54" s="28">
        <f>D55+D56+D57+D58</f>
        <v>101089.22</v>
      </c>
      <c r="E54" s="7"/>
      <c r="I54" s="112"/>
    </row>
    <row r="55" spans="1:9">
      <c r="A55" s="18"/>
      <c r="B55" s="80" t="s">
        <v>58</v>
      </c>
      <c r="C55" s="81"/>
      <c r="D55" s="7">
        <v>17351</v>
      </c>
      <c r="E55" s="7"/>
      <c r="I55" s="112"/>
    </row>
    <row r="56" spans="1:9">
      <c r="A56" s="18"/>
      <c r="B56" s="80" t="s">
        <v>59</v>
      </c>
      <c r="C56" s="40"/>
      <c r="D56" s="7">
        <v>32247.35</v>
      </c>
      <c r="E56" s="7"/>
      <c r="I56" s="112"/>
    </row>
    <row r="57" spans="1:9">
      <c r="A57" s="18"/>
      <c r="B57" s="80" t="s">
        <v>60</v>
      </c>
      <c r="C57" s="81"/>
      <c r="D57" s="7">
        <v>3900</v>
      </c>
      <c r="E57" s="7"/>
      <c r="I57" s="112"/>
    </row>
    <row r="58" spans="1:9">
      <c r="A58" s="18"/>
      <c r="B58" s="80" t="s">
        <v>62</v>
      </c>
      <c r="C58" s="40"/>
      <c r="D58" s="7">
        <v>47590.87</v>
      </c>
      <c r="E58" s="7"/>
      <c r="I58" s="112"/>
    </row>
    <row r="59" ht="15" spans="1:9">
      <c r="A59" s="34" t="s">
        <v>63</v>
      </c>
      <c r="B59" s="54" t="s">
        <v>66</v>
      </c>
      <c r="C59" s="27" t="s">
        <v>9</v>
      </c>
      <c r="D59" s="28">
        <v>112594</v>
      </c>
      <c r="E59" s="7"/>
      <c r="I59" s="112"/>
    </row>
    <row r="60" ht="33.75" spans="1:9">
      <c r="A60" s="32"/>
      <c r="B60" s="56" t="s">
        <v>67</v>
      </c>
      <c r="C60" s="57"/>
      <c r="D60" s="28"/>
      <c r="E60" s="7"/>
      <c r="I60" s="112"/>
    </row>
    <row r="61" ht="48" spans="1:9">
      <c r="A61" s="32" t="s">
        <v>65</v>
      </c>
      <c r="B61" s="58" t="s">
        <v>69</v>
      </c>
      <c r="C61" s="27" t="s">
        <v>9</v>
      </c>
      <c r="D61" s="28">
        <v>35400</v>
      </c>
      <c r="E61" s="7"/>
      <c r="I61" s="112"/>
    </row>
    <row r="62" ht="60" spans="1:9">
      <c r="A62" s="32" t="s">
        <v>68</v>
      </c>
      <c r="B62" s="59" t="s">
        <v>108</v>
      </c>
      <c r="C62" s="27" t="s">
        <v>9</v>
      </c>
      <c r="D62" s="28">
        <v>82562.99</v>
      </c>
      <c r="E62" s="7"/>
      <c r="I62" s="112"/>
    </row>
    <row r="63" ht="15" spans="1:9">
      <c r="A63" s="32" t="s">
        <v>70</v>
      </c>
      <c r="B63" s="60" t="s">
        <v>73</v>
      </c>
      <c r="C63" s="27" t="s">
        <v>9</v>
      </c>
      <c r="D63" s="28">
        <v>26509.6</v>
      </c>
      <c r="E63" s="7"/>
      <c r="I63" s="112"/>
    </row>
    <row r="64" ht="15" spans="1:9">
      <c r="A64" s="32" t="s">
        <v>70</v>
      </c>
      <c r="B64" s="61" t="s">
        <v>74</v>
      </c>
      <c r="C64" s="27" t="s">
        <v>9</v>
      </c>
      <c r="D64" s="28">
        <f>D63+D62+D61+D59+D54+D49+D38+D34+D31+D28+D24</f>
        <v>524244.63</v>
      </c>
      <c r="E64" s="7"/>
      <c r="I64" s="112"/>
    </row>
    <row r="65" ht="15.75" spans="1:9">
      <c r="A65" s="62"/>
      <c r="B65" s="63"/>
      <c r="C65" s="64"/>
      <c r="D65" s="66"/>
      <c r="I65" s="112"/>
    </row>
    <row r="66" ht="15.75" spans="1:9">
      <c r="A66" s="62"/>
      <c r="B66" s="63" t="s">
        <v>83</v>
      </c>
      <c r="C66" s="64"/>
      <c r="D66" s="66">
        <f>D6+D16-D64</f>
        <v>-82417.82</v>
      </c>
      <c r="I66" s="112"/>
    </row>
    <row r="67" ht="15.75" spans="1:9">
      <c r="A67" s="62"/>
      <c r="B67" s="63"/>
      <c r="C67" s="64"/>
      <c r="D67" s="66"/>
      <c r="I67" s="112"/>
    </row>
    <row r="68" ht="15.75" spans="1:9">
      <c r="A68" s="62"/>
      <c r="B68" s="63"/>
      <c r="C68" s="64"/>
      <c r="D68" s="67"/>
      <c r="I68" s="112"/>
    </row>
    <row r="69" spans="1:9">
      <c r="A69" s="62"/>
      <c r="B69" s="68" t="s">
        <v>76</v>
      </c>
      <c r="C69" s="68"/>
      <c r="D69" s="68" t="s">
        <v>77</v>
      </c>
      <c r="I69" s="112"/>
    </row>
    <row r="70" spans="2:9">
      <c r="B70" s="68" t="s">
        <v>78</v>
      </c>
      <c r="C70" s="68"/>
      <c r="D70" s="68" t="s">
        <v>79</v>
      </c>
      <c r="I70" s="112"/>
    </row>
    <row r="71" spans="9:9">
      <c r="I71" s="112"/>
    </row>
    <row r="72" spans="9:9">
      <c r="I72" s="112"/>
    </row>
    <row r="73" spans="9:9">
      <c r="I73" s="112"/>
    </row>
    <row r="74" spans="9:9">
      <c r="I74" s="112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topLeftCell="A68" workbookViewId="0">
      <selection activeCell="B27" sqref="B27"/>
    </sheetView>
  </sheetViews>
  <sheetFormatPr defaultColWidth="9" defaultRowHeight="14.25" outlineLevelCol="7"/>
  <cols>
    <col min="1" max="1" width="4.71428571428571" style="1" customWidth="1"/>
    <col min="2" max="2" width="38.7142857142857" style="1" customWidth="1"/>
    <col min="3" max="3" width="8.14285714285714" style="1" customWidth="1"/>
    <col min="4" max="4" width="13.1428571428571" style="1" customWidth="1"/>
    <col min="5" max="5" width="13.7142857142857" style="1" customWidth="1"/>
    <col min="6" max="6" width="12" style="1" customWidth="1"/>
    <col min="7" max="7" width="11" style="1" customWidth="1"/>
    <col min="8" max="8" width="11.1428571428571" style="1" customWidth="1"/>
    <col min="9" max="9" width="12.1428571428571" style="1" customWidth="1"/>
    <col min="10" max="10" width="12" style="1" customWidth="1"/>
    <col min="11" max="11" width="12.7142857142857" style="1" customWidth="1"/>
    <col min="12" max="12" width="10.2857142857143" style="1" customWidth="1"/>
    <col min="13" max="16384" width="9" style="1"/>
  </cols>
  <sheetData>
    <row r="1" ht="15" spans="4:8">
      <c r="D1" s="3"/>
      <c r="H1" s="2"/>
    </row>
    <row r="2" ht="15" spans="3:8">
      <c r="C2" s="2" t="s">
        <v>0</v>
      </c>
      <c r="D2" s="3"/>
      <c r="H2" s="2"/>
    </row>
    <row r="3" ht="15" customHeight="1" spans="1:8">
      <c r="A3" s="4" t="s">
        <v>1</v>
      </c>
      <c r="B3" s="4"/>
      <c r="C3" s="4"/>
      <c r="D3" s="4"/>
      <c r="E3" s="4"/>
      <c r="F3" s="4"/>
      <c r="H3" s="2"/>
    </row>
    <row r="4" ht="15" customHeight="1" spans="1:8">
      <c r="A4" s="5"/>
      <c r="B4" s="4" t="s">
        <v>87</v>
      </c>
      <c r="C4" s="4"/>
      <c r="D4" s="4"/>
      <c r="E4" s="4"/>
      <c r="H4" s="2"/>
    </row>
    <row r="5" ht="15" spans="2:8">
      <c r="B5" s="6"/>
      <c r="C5" s="6"/>
      <c r="D5" s="6"/>
      <c r="H5" s="2"/>
    </row>
    <row r="6" ht="15" spans="2:8">
      <c r="B6" s="6" t="s">
        <v>81</v>
      </c>
      <c r="C6" s="6"/>
      <c r="D6" s="6" t="s">
        <v>88</v>
      </c>
      <c r="H6" s="2"/>
    </row>
    <row r="7" ht="15" spans="1:7">
      <c r="A7" s="7"/>
      <c r="B7" s="8" t="s">
        <v>89</v>
      </c>
      <c r="C7" s="9" t="s">
        <v>9</v>
      </c>
      <c r="D7" s="28">
        <v>793885.35</v>
      </c>
      <c r="E7" s="7"/>
      <c r="G7" s="2"/>
    </row>
    <row r="8" ht="15" spans="1:7">
      <c r="A8" s="7"/>
      <c r="B8" s="8" t="s">
        <v>90</v>
      </c>
      <c r="C8" s="9" t="s">
        <v>9</v>
      </c>
      <c r="D8" s="28">
        <v>444504.1</v>
      </c>
      <c r="E8" s="7"/>
      <c r="G8" s="2"/>
    </row>
    <row r="9" ht="15" spans="1:5">
      <c r="A9" s="7"/>
      <c r="B9" s="8" t="s">
        <v>91</v>
      </c>
      <c r="C9" s="9"/>
      <c r="D9" s="28">
        <v>-1542883.01</v>
      </c>
      <c r="E9" s="7"/>
    </row>
    <row r="10" ht="15" spans="1:5">
      <c r="A10" s="7"/>
      <c r="B10" s="8" t="s">
        <v>92</v>
      </c>
      <c r="C10" s="9"/>
      <c r="D10" s="28">
        <f>D9+D7+D8</f>
        <v>-304493.56</v>
      </c>
      <c r="E10" s="7"/>
    </row>
    <row r="11" spans="1:5">
      <c r="A11" s="7"/>
      <c r="B11" s="11" t="s">
        <v>5</v>
      </c>
      <c r="C11" s="9" t="s">
        <v>6</v>
      </c>
      <c r="D11" s="7">
        <v>15712.8</v>
      </c>
      <c r="E11" s="7"/>
    </row>
    <row r="12" spans="1:5">
      <c r="A12" s="7"/>
      <c r="B12" s="11" t="s">
        <v>7</v>
      </c>
      <c r="C12" s="9" t="s">
        <v>6</v>
      </c>
      <c r="D12" s="7">
        <v>13110.6</v>
      </c>
      <c r="E12" s="7"/>
    </row>
    <row r="13" ht="15" spans="1:5">
      <c r="A13" s="7"/>
      <c r="B13" s="13" t="s">
        <v>8</v>
      </c>
      <c r="C13" s="9" t="s">
        <v>9</v>
      </c>
      <c r="D13" s="28">
        <v>2360297.1</v>
      </c>
      <c r="E13" s="7"/>
    </row>
    <row r="14" spans="1:5">
      <c r="A14" s="7"/>
      <c r="B14" s="8"/>
      <c r="C14" s="8"/>
      <c r="D14" s="7"/>
      <c r="E14" s="7"/>
    </row>
    <row r="15" spans="1:5">
      <c r="A15" s="7"/>
      <c r="B15" s="13" t="s">
        <v>10</v>
      </c>
      <c r="C15" s="8"/>
      <c r="D15" s="7"/>
      <c r="E15" s="7"/>
    </row>
    <row r="16" spans="1:5">
      <c r="A16" s="7">
        <v>1</v>
      </c>
      <c r="B16" s="9" t="s">
        <v>93</v>
      </c>
      <c r="C16" s="9" t="s">
        <v>9</v>
      </c>
      <c r="D16" s="7">
        <f>2026082.81+75687.4</f>
        <v>2101770.21</v>
      </c>
      <c r="E16" s="7"/>
    </row>
    <row r="17" spans="1:5">
      <c r="A17" s="7">
        <v>2</v>
      </c>
      <c r="B17" s="9" t="s">
        <v>94</v>
      </c>
      <c r="C17" s="9" t="s">
        <v>9</v>
      </c>
      <c r="D17" s="7">
        <v>325767.74</v>
      </c>
      <c r="E17" s="7"/>
    </row>
    <row r="18" spans="1:5">
      <c r="A18" s="7">
        <v>3</v>
      </c>
      <c r="B18" s="9" t="s">
        <v>12</v>
      </c>
      <c r="C18" s="9" t="s">
        <v>9</v>
      </c>
      <c r="D18" s="7">
        <v>5400</v>
      </c>
      <c r="E18" s="7"/>
    </row>
    <row r="19" ht="15" spans="1:5">
      <c r="A19" s="7"/>
      <c r="B19" s="13" t="s">
        <v>13</v>
      </c>
      <c r="C19" s="8" t="s">
        <v>9</v>
      </c>
      <c r="D19" s="28">
        <f>D16+D17+D18</f>
        <v>2432937.95</v>
      </c>
      <c r="E19" s="7"/>
    </row>
    <row r="20" spans="1:5">
      <c r="A20" s="7"/>
      <c r="B20" s="8"/>
      <c r="C20" s="8"/>
      <c r="D20" s="7"/>
      <c r="E20" s="7"/>
    </row>
    <row r="21" ht="15.75" customHeight="1" spans="2:3">
      <c r="B21" s="6"/>
      <c r="C21" s="6"/>
    </row>
    <row r="22" spans="2:3">
      <c r="B22" s="89" t="s">
        <v>14</v>
      </c>
      <c r="C22" s="6"/>
    </row>
    <row r="23" spans="2:3">
      <c r="B23" s="6"/>
      <c r="C23" s="6"/>
    </row>
    <row r="24" spans="1:5">
      <c r="A24" s="51"/>
      <c r="B24" s="51"/>
      <c r="C24" s="51"/>
      <c r="D24" s="177"/>
      <c r="E24" s="177"/>
    </row>
    <row r="25" ht="15" spans="1:5">
      <c r="A25" s="16" t="s">
        <v>15</v>
      </c>
      <c r="B25" s="17"/>
      <c r="C25" s="18" t="s">
        <v>95</v>
      </c>
      <c r="D25" s="178" t="s">
        <v>16</v>
      </c>
      <c r="E25" s="171" t="s">
        <v>96</v>
      </c>
    </row>
    <row r="26" ht="15" spans="1:5">
      <c r="A26" s="16" t="s">
        <v>18</v>
      </c>
      <c r="B26" s="21" t="s">
        <v>19</v>
      </c>
      <c r="C26" s="21" t="s">
        <v>97</v>
      </c>
      <c r="D26" s="171" t="s">
        <v>20</v>
      </c>
      <c r="E26" s="138"/>
    </row>
    <row r="27" ht="36" customHeight="1" spans="1:5">
      <c r="A27" s="23" t="s">
        <v>21</v>
      </c>
      <c r="B27" s="24" t="s">
        <v>98</v>
      </c>
      <c r="C27" s="25"/>
      <c r="D27" s="7"/>
      <c r="E27" s="7"/>
    </row>
    <row r="28" ht="51" spans="1:5">
      <c r="A28" s="23"/>
      <c r="B28" s="26" t="s">
        <v>23</v>
      </c>
      <c r="C28" s="27" t="s">
        <v>9</v>
      </c>
      <c r="D28" s="69">
        <f>D29+D30+D31</f>
        <v>448417.51</v>
      </c>
      <c r="E28" s="91"/>
    </row>
    <row r="29" ht="78.75" spans="1:5">
      <c r="A29" s="23"/>
      <c r="B29" s="29" t="s">
        <v>24</v>
      </c>
      <c r="C29" s="30"/>
      <c r="D29" s="70">
        <v>200420</v>
      </c>
      <c r="E29" s="91"/>
    </row>
    <row r="30" ht="113" customHeight="1" spans="1:5">
      <c r="A30" s="31"/>
      <c r="B30" s="29" t="s">
        <v>25</v>
      </c>
      <c r="C30" s="30"/>
      <c r="D30" s="70">
        <v>201631.51</v>
      </c>
      <c r="E30" s="91"/>
    </row>
    <row r="31" ht="22.5" spans="1:5">
      <c r="A31" s="32"/>
      <c r="B31" s="41" t="s">
        <v>26</v>
      </c>
      <c r="C31" s="30"/>
      <c r="D31" s="70">
        <v>46366</v>
      </c>
      <c r="E31" s="91"/>
    </row>
    <row r="32" ht="25.5" spans="1:5">
      <c r="A32" s="23"/>
      <c r="B32" s="26" t="s">
        <v>27</v>
      </c>
      <c r="C32" s="27" t="s">
        <v>9</v>
      </c>
      <c r="D32" s="69">
        <f>D33+D34</f>
        <v>17306</v>
      </c>
      <c r="E32" s="91"/>
    </row>
    <row r="33" ht="15" spans="1:5">
      <c r="A33" s="34"/>
      <c r="B33" s="72" t="s">
        <v>28</v>
      </c>
      <c r="C33" s="36"/>
      <c r="D33" s="70">
        <v>11124</v>
      </c>
      <c r="E33" s="91"/>
    </row>
    <row r="34" ht="15" spans="1:5">
      <c r="A34" s="23"/>
      <c r="B34" s="72" t="s">
        <v>29</v>
      </c>
      <c r="C34" s="36"/>
      <c r="D34" s="70">
        <v>6182</v>
      </c>
      <c r="E34" s="91"/>
    </row>
    <row r="35" ht="38.25" spans="1:5">
      <c r="A35" s="23" t="s">
        <v>30</v>
      </c>
      <c r="B35" s="26" t="s">
        <v>31</v>
      </c>
      <c r="C35" s="37" t="s">
        <v>9</v>
      </c>
      <c r="D35" s="69">
        <f>D36+D37</f>
        <v>83233</v>
      </c>
      <c r="E35" s="91"/>
    </row>
    <row r="36" ht="78.75" spans="1:5">
      <c r="A36" s="38"/>
      <c r="B36" s="29" t="s">
        <v>32</v>
      </c>
      <c r="C36" s="30"/>
      <c r="D36" s="70">
        <v>70233</v>
      </c>
      <c r="E36" s="91"/>
    </row>
    <row r="37" ht="22.5" spans="1:5">
      <c r="A37" s="38"/>
      <c r="B37" s="39" t="s">
        <v>33</v>
      </c>
      <c r="C37" s="40"/>
      <c r="D37" s="70">
        <v>13000</v>
      </c>
      <c r="E37" s="91"/>
    </row>
    <row r="38" ht="38.25" spans="1:5">
      <c r="A38" s="38" t="s">
        <v>34</v>
      </c>
      <c r="B38" s="26" t="s">
        <v>35</v>
      </c>
      <c r="C38" s="13" t="s">
        <v>9</v>
      </c>
      <c r="D38" s="69">
        <f>D39+D40+D41</f>
        <v>30924</v>
      </c>
      <c r="E38" s="91"/>
    </row>
    <row r="39" ht="33.75" spans="1:5">
      <c r="A39" s="34"/>
      <c r="B39" s="41" t="s">
        <v>36</v>
      </c>
      <c r="C39" s="40"/>
      <c r="D39" s="70">
        <v>12364</v>
      </c>
      <c r="E39" s="91"/>
    </row>
    <row r="40" ht="22.5" spans="1:5">
      <c r="A40" s="34"/>
      <c r="B40" s="39" t="s">
        <v>99</v>
      </c>
      <c r="C40" s="40"/>
      <c r="D40" s="70">
        <v>18560</v>
      </c>
      <c r="E40" s="91"/>
    </row>
    <row r="41" ht="22.5" spans="1:5">
      <c r="A41" s="34"/>
      <c r="B41" s="39" t="s">
        <v>38</v>
      </c>
      <c r="C41" s="40">
        <v>0</v>
      </c>
      <c r="D41" s="70">
        <v>0</v>
      </c>
      <c r="E41" s="91"/>
    </row>
    <row r="42" ht="15.75" spans="1:5">
      <c r="A42" s="32" t="s">
        <v>39</v>
      </c>
      <c r="B42" s="42" t="s">
        <v>40</v>
      </c>
      <c r="C42" s="21" t="s">
        <v>9</v>
      </c>
      <c r="D42" s="69">
        <f>D43+D44+D45+D47+D48+D49+D50</f>
        <v>66074.73</v>
      </c>
      <c r="E42" s="91"/>
    </row>
    <row r="43" ht="15" spans="1:5">
      <c r="A43" s="43"/>
      <c r="B43" s="44" t="s">
        <v>41</v>
      </c>
      <c r="C43" s="45"/>
      <c r="D43" s="70">
        <v>994.56</v>
      </c>
      <c r="E43" s="91"/>
    </row>
    <row r="44" ht="22.5" spans="1:5">
      <c r="A44" s="43"/>
      <c r="B44" s="44" t="s">
        <v>42</v>
      </c>
      <c r="C44" s="45"/>
      <c r="D44" s="70">
        <v>9660</v>
      </c>
      <c r="E44" s="91"/>
    </row>
    <row r="45" ht="15" spans="1:5">
      <c r="A45" s="43"/>
      <c r="B45" s="46" t="s">
        <v>43</v>
      </c>
      <c r="C45" s="45"/>
      <c r="D45" s="70">
        <v>43107.1</v>
      </c>
      <c r="E45" s="91"/>
    </row>
    <row r="46" ht="33.75" spans="1:5">
      <c r="A46" s="32"/>
      <c r="B46" s="47" t="s">
        <v>44</v>
      </c>
      <c r="C46" s="45"/>
      <c r="D46" s="70"/>
      <c r="E46" s="91"/>
    </row>
    <row r="47" ht="15" spans="1:5">
      <c r="A47" s="43"/>
      <c r="B47" s="48" t="s">
        <v>100</v>
      </c>
      <c r="C47" s="45"/>
      <c r="D47" s="70">
        <v>0</v>
      </c>
      <c r="E47" s="91"/>
    </row>
    <row r="48" ht="15" spans="1:5">
      <c r="A48" s="43"/>
      <c r="B48" s="48" t="s">
        <v>101</v>
      </c>
      <c r="C48" s="45"/>
      <c r="D48" s="70">
        <v>1203.3</v>
      </c>
      <c r="E48" s="91"/>
    </row>
    <row r="49" ht="15" spans="1:5">
      <c r="A49" s="30"/>
      <c r="B49" s="48" t="s">
        <v>102</v>
      </c>
      <c r="C49" s="45"/>
      <c r="D49" s="70">
        <v>11109.77</v>
      </c>
      <c r="E49" s="91"/>
    </row>
    <row r="50" ht="22.5" spans="1:5">
      <c r="A50" s="43"/>
      <c r="B50" s="48" t="s">
        <v>103</v>
      </c>
      <c r="C50" s="45"/>
      <c r="D50" s="70">
        <v>0</v>
      </c>
      <c r="E50" s="91"/>
    </row>
    <row r="51" ht="38.25" spans="1:5">
      <c r="A51" s="32" t="s">
        <v>49</v>
      </c>
      <c r="B51" s="49" t="s">
        <v>50</v>
      </c>
      <c r="C51" s="50"/>
      <c r="D51" s="70"/>
      <c r="E51" s="91"/>
    </row>
    <row r="52" ht="15" spans="1:5">
      <c r="A52" s="50"/>
      <c r="B52" s="51" t="s">
        <v>51</v>
      </c>
      <c r="C52" s="50"/>
      <c r="D52" s="70"/>
      <c r="E52" s="91"/>
    </row>
    <row r="53" ht="25.5" spans="1:5">
      <c r="A53" s="32"/>
      <c r="B53" s="52" t="s">
        <v>52</v>
      </c>
      <c r="C53" s="21" t="s">
        <v>9</v>
      </c>
      <c r="D53" s="69">
        <f>D54+D55+D56</f>
        <v>153632.64</v>
      </c>
      <c r="E53" s="91"/>
    </row>
    <row r="54" ht="22.5" spans="1:5">
      <c r="A54" s="34"/>
      <c r="B54" s="29" t="s">
        <v>53</v>
      </c>
      <c r="C54" s="40"/>
      <c r="D54" s="70">
        <v>153632.64</v>
      </c>
      <c r="E54" s="91"/>
    </row>
    <row r="55" ht="15" spans="1:5">
      <c r="A55" s="32"/>
      <c r="B55" s="53" t="s">
        <v>54</v>
      </c>
      <c r="C55" s="40"/>
      <c r="D55" s="70">
        <v>0</v>
      </c>
      <c r="E55" s="91"/>
    </row>
    <row r="56" ht="22.5" spans="1:5">
      <c r="A56" s="32"/>
      <c r="B56" s="53" t="s">
        <v>55</v>
      </c>
      <c r="C56" s="40"/>
      <c r="D56" s="70">
        <v>0</v>
      </c>
      <c r="E56" s="91"/>
    </row>
    <row r="57" ht="15" spans="1:5">
      <c r="A57" s="32"/>
      <c r="B57" s="52" t="s">
        <v>104</v>
      </c>
      <c r="C57" s="21" t="s">
        <v>9</v>
      </c>
      <c r="D57" s="69">
        <v>0</v>
      </c>
      <c r="E57" s="91"/>
    </row>
    <row r="58" ht="15" spans="1:5">
      <c r="A58" s="50"/>
      <c r="B58" s="78" t="s">
        <v>105</v>
      </c>
      <c r="C58" s="50"/>
      <c r="D58" s="70"/>
      <c r="E58" s="91"/>
    </row>
    <row r="59" ht="15" spans="1:5">
      <c r="A59" s="18"/>
      <c r="B59" s="79" t="s">
        <v>57</v>
      </c>
      <c r="C59" s="21" t="s">
        <v>9</v>
      </c>
      <c r="D59" s="136">
        <f>D60+D61+D63+D62+D64</f>
        <v>395530.82</v>
      </c>
      <c r="E59" s="91"/>
    </row>
    <row r="60" ht="15" spans="1:5">
      <c r="A60" s="18"/>
      <c r="B60" s="80" t="s">
        <v>58</v>
      </c>
      <c r="C60" s="81"/>
      <c r="D60" s="70">
        <v>116663.3</v>
      </c>
      <c r="E60" s="91"/>
    </row>
    <row r="61" ht="15" spans="1:5">
      <c r="A61" s="18"/>
      <c r="B61" s="80" t="s">
        <v>59</v>
      </c>
      <c r="C61" s="81"/>
      <c r="D61" s="70">
        <v>72914.5</v>
      </c>
      <c r="E61" s="91"/>
    </row>
    <row r="62" ht="15" spans="1:5">
      <c r="A62" s="18"/>
      <c r="B62" s="80" t="s">
        <v>106</v>
      </c>
      <c r="C62" s="81"/>
      <c r="D62" s="70">
        <v>172078.3</v>
      </c>
      <c r="E62" s="91"/>
    </row>
    <row r="63" ht="15" spans="1:5">
      <c r="A63" s="18"/>
      <c r="B63" s="80" t="s">
        <v>60</v>
      </c>
      <c r="C63" s="81"/>
      <c r="D63" s="70">
        <v>21874.35</v>
      </c>
      <c r="E63" s="91"/>
    </row>
    <row r="64" ht="15" spans="1:5">
      <c r="A64" s="18"/>
      <c r="B64" s="29" t="s">
        <v>107</v>
      </c>
      <c r="C64" s="81"/>
      <c r="D64" s="70">
        <v>12000.37</v>
      </c>
      <c r="E64" s="91"/>
    </row>
    <row r="65" ht="15" spans="1:5">
      <c r="A65" s="34" t="s">
        <v>63</v>
      </c>
      <c r="B65" s="54" t="s">
        <v>66</v>
      </c>
      <c r="C65" s="55" t="s">
        <v>9</v>
      </c>
      <c r="D65" s="10">
        <v>80935</v>
      </c>
      <c r="E65" s="91"/>
    </row>
    <row r="66" ht="33.75" spans="1:5">
      <c r="A66" s="32"/>
      <c r="B66" s="56" t="s">
        <v>67</v>
      </c>
      <c r="C66" s="57"/>
      <c r="D66" s="12"/>
      <c r="E66" s="91"/>
    </row>
    <row r="67" ht="48" spans="1:5">
      <c r="A67" s="32" t="s">
        <v>65</v>
      </c>
      <c r="B67" s="58" t="s">
        <v>69</v>
      </c>
      <c r="C67" s="57" t="s">
        <v>9</v>
      </c>
      <c r="D67" s="10">
        <v>569880.58</v>
      </c>
      <c r="E67" s="91"/>
    </row>
    <row r="68" ht="60" spans="1:5">
      <c r="A68" s="32" t="s">
        <v>68</v>
      </c>
      <c r="B68" s="59" t="s">
        <v>108</v>
      </c>
      <c r="C68" s="57" t="s">
        <v>9</v>
      </c>
      <c r="D68" s="10">
        <v>660552.47</v>
      </c>
      <c r="E68" s="91"/>
    </row>
    <row r="69" ht="15" spans="1:5">
      <c r="A69" s="32" t="s">
        <v>70</v>
      </c>
      <c r="B69" s="60" t="s">
        <v>73</v>
      </c>
      <c r="C69" s="57" t="s">
        <v>9</v>
      </c>
      <c r="D69" s="10">
        <v>145976.28</v>
      </c>
      <c r="E69" s="91"/>
    </row>
    <row r="70" ht="15" spans="1:5">
      <c r="A70" s="32" t="s">
        <v>70</v>
      </c>
      <c r="B70" s="61" t="s">
        <v>74</v>
      </c>
      <c r="C70" s="57" t="s">
        <v>9</v>
      </c>
      <c r="D70" s="10">
        <f>D69+D68+D67+D65+D59+D53+D42+D38+D35+D32+D28</f>
        <v>2652463.03</v>
      </c>
      <c r="E70" s="91"/>
    </row>
    <row r="71" ht="15.75" spans="1:4">
      <c r="A71" s="62"/>
      <c r="B71" s="63"/>
      <c r="C71" s="64"/>
      <c r="D71" s="65"/>
    </row>
    <row r="72" ht="15.75" spans="1:4">
      <c r="A72" s="62"/>
      <c r="B72" s="63" t="s">
        <v>109</v>
      </c>
      <c r="C72" s="64"/>
      <c r="D72" s="65">
        <f>D7+D16-D70+D65</f>
        <v>324127.53</v>
      </c>
    </row>
    <row r="73" ht="15.75" spans="1:4">
      <c r="A73" s="62"/>
      <c r="B73" s="63" t="s">
        <v>110</v>
      </c>
      <c r="C73" s="64"/>
      <c r="D73" s="65">
        <f>D8+D17+D18-D65</f>
        <v>694736.84</v>
      </c>
    </row>
    <row r="74" ht="15.75" spans="1:4">
      <c r="A74" s="62"/>
      <c r="B74" s="63" t="s">
        <v>111</v>
      </c>
      <c r="C74" s="64"/>
      <c r="D74" s="65">
        <f>D7+D8+D19-D70</f>
        <v>1018864.37</v>
      </c>
    </row>
    <row r="75" ht="15.75" spans="1:4">
      <c r="A75" s="62"/>
      <c r="B75" s="63"/>
      <c r="C75" s="64"/>
      <c r="D75" s="65"/>
    </row>
    <row r="76" ht="15.75" spans="1:4">
      <c r="A76" s="62"/>
      <c r="B76" s="63" t="s">
        <v>112</v>
      </c>
      <c r="C76" s="64"/>
      <c r="D76" s="65"/>
    </row>
    <row r="77" ht="15.75" spans="1:4">
      <c r="A77" s="62"/>
      <c r="B77" s="63" t="s">
        <v>113</v>
      </c>
      <c r="C77" s="64"/>
      <c r="D77" s="65">
        <v>-1365257.36</v>
      </c>
    </row>
    <row r="78" ht="15.75" spans="1:4">
      <c r="A78" s="62"/>
      <c r="B78" s="63"/>
      <c r="C78" s="64"/>
      <c r="D78" s="65"/>
    </row>
    <row r="79" ht="15.75" spans="1:4">
      <c r="A79" s="62"/>
      <c r="B79" s="63" t="s">
        <v>92</v>
      </c>
      <c r="C79" s="64"/>
      <c r="D79" s="65">
        <f>D74+D77</f>
        <v>-346392.99</v>
      </c>
    </row>
    <row r="80" ht="15.75" spans="1:4">
      <c r="A80" s="62"/>
      <c r="B80" s="63"/>
      <c r="C80" s="64"/>
      <c r="D80" s="65"/>
    </row>
    <row r="81" ht="15.75" spans="1:4">
      <c r="A81" s="62"/>
      <c r="B81" s="63"/>
      <c r="C81" s="64"/>
      <c r="D81" s="67"/>
    </row>
    <row r="82" spans="1:4">
      <c r="A82" s="62"/>
      <c r="B82" s="1" t="s">
        <v>76</v>
      </c>
      <c r="D82" s="1" t="s">
        <v>77</v>
      </c>
    </row>
    <row r="83" spans="1:4">
      <c r="A83" s="62"/>
      <c r="B83" s="1" t="s">
        <v>78</v>
      </c>
      <c r="D83" s="1" t="s">
        <v>79</v>
      </c>
    </row>
    <row r="84" spans="1:1">
      <c r="A84" s="62"/>
    </row>
  </sheetData>
  <mergeCells count="2">
    <mergeCell ref="A3:F3"/>
    <mergeCell ref="B4:E4"/>
  </mergeCells>
  <pageMargins left="0.699305555555556" right="0.699305555555556" top="0.75" bottom="0.75" header="0.3" footer="0.3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opLeftCell="A53" workbookViewId="0">
      <selection activeCell="J59" sqref="J59"/>
    </sheetView>
  </sheetViews>
  <sheetFormatPr defaultColWidth="9" defaultRowHeight="14.25" outlineLevelCol="5"/>
  <cols>
    <col min="1" max="1" width="5.85714285714286" style="1" customWidth="1"/>
    <col min="2" max="2" width="35.4285714285714" style="1" customWidth="1"/>
    <col min="3" max="3" width="9" style="1"/>
    <col min="4" max="4" width="13.5714285714286" style="1" customWidth="1"/>
    <col min="5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261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>
        <v>160577.68</v>
      </c>
    </row>
    <row r="6" spans="1:5">
      <c r="A6" s="7"/>
      <c r="B6" s="8" t="s">
        <v>89</v>
      </c>
      <c r="C6" s="9" t="s">
        <v>9</v>
      </c>
      <c r="D6" s="10">
        <v>-240322.34</v>
      </c>
      <c r="E6" s="7"/>
    </row>
    <row r="7" spans="1:5">
      <c r="A7" s="7"/>
      <c r="B7" s="8" t="s">
        <v>90</v>
      </c>
      <c r="C7" s="9" t="s">
        <v>9</v>
      </c>
      <c r="D7" s="10">
        <v>39137.99</v>
      </c>
      <c r="E7" s="7"/>
    </row>
    <row r="8" spans="1:5">
      <c r="A8" s="7"/>
      <c r="B8" s="11" t="s">
        <v>5</v>
      </c>
      <c r="C8" s="9" t="s">
        <v>6</v>
      </c>
      <c r="D8" s="12">
        <v>5024</v>
      </c>
      <c r="E8" s="7"/>
    </row>
    <row r="9" spans="1:5">
      <c r="A9" s="7"/>
      <c r="B9" s="11" t="s">
        <v>7</v>
      </c>
      <c r="C9" s="9" t="s">
        <v>6</v>
      </c>
      <c r="D9" s="12">
        <v>2765.4</v>
      </c>
      <c r="E9" s="7"/>
    </row>
    <row r="10" spans="1:5">
      <c r="A10" s="7"/>
      <c r="B10" s="13" t="s">
        <v>8</v>
      </c>
      <c r="C10" s="8" t="s">
        <v>9</v>
      </c>
      <c r="D10" s="10">
        <v>475010.58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391003.19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106300.75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4800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502103.94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4.75" customHeight="1" spans="1:5">
      <c r="A24" s="23"/>
      <c r="B24" s="26" t="s">
        <v>23</v>
      </c>
      <c r="C24" s="27" t="s">
        <v>9</v>
      </c>
      <c r="D24" s="69">
        <f>D25+D26+D27</f>
        <v>85334.71</v>
      </c>
      <c r="E24" s="7"/>
    </row>
    <row r="25" ht="92" customHeight="1" spans="1:5">
      <c r="A25" s="23"/>
      <c r="B25" s="29" t="s">
        <v>24</v>
      </c>
      <c r="C25" s="30"/>
      <c r="D25" s="126">
        <v>41730.71</v>
      </c>
      <c r="E25" s="7"/>
    </row>
    <row r="26" ht="136.5" customHeight="1" spans="1:5">
      <c r="A26" s="31"/>
      <c r="B26" s="29" t="s">
        <v>25</v>
      </c>
      <c r="C26" s="30"/>
      <c r="D26" s="126">
        <v>38958</v>
      </c>
      <c r="E26" s="7"/>
    </row>
    <row r="27" ht="22.5" spans="1:5">
      <c r="A27" s="32"/>
      <c r="B27" s="41" t="s">
        <v>26</v>
      </c>
      <c r="C27" s="30"/>
      <c r="D27" s="126">
        <v>4646</v>
      </c>
      <c r="E27" s="7"/>
    </row>
    <row r="28" ht="25.5" spans="1:5">
      <c r="A28" s="23"/>
      <c r="B28" s="26" t="s">
        <v>27</v>
      </c>
      <c r="C28" s="27" t="s">
        <v>9</v>
      </c>
      <c r="D28" s="69">
        <f>D29+D30</f>
        <v>6271</v>
      </c>
      <c r="E28" s="7"/>
    </row>
    <row r="29" spans="1:5">
      <c r="A29" s="34"/>
      <c r="B29" s="72" t="s">
        <v>28</v>
      </c>
      <c r="C29" s="36"/>
      <c r="D29" s="126">
        <v>4944</v>
      </c>
      <c r="E29" s="7"/>
    </row>
    <row r="30" spans="1:5">
      <c r="A30" s="23"/>
      <c r="B30" s="72" t="s">
        <v>29</v>
      </c>
      <c r="C30" s="36"/>
      <c r="D30" s="126">
        <v>1327</v>
      </c>
      <c r="E30" s="7"/>
    </row>
    <row r="31" ht="51" customHeight="1" spans="1:5">
      <c r="A31" s="23" t="s">
        <v>30</v>
      </c>
      <c r="B31" s="26" t="s">
        <v>31</v>
      </c>
      <c r="C31" s="37" t="s">
        <v>9</v>
      </c>
      <c r="D31" s="69">
        <f>D32+D33</f>
        <v>28910.88</v>
      </c>
      <c r="E31" s="7"/>
    </row>
    <row r="32" ht="90" customHeight="1" spans="1:5">
      <c r="A32" s="38"/>
      <c r="B32" s="29" t="s">
        <v>32</v>
      </c>
      <c r="C32" s="30"/>
      <c r="D32" s="126">
        <v>19910.88</v>
      </c>
      <c r="E32" s="7"/>
    </row>
    <row r="33" ht="26" customHeight="1" spans="1:5">
      <c r="A33" s="38"/>
      <c r="B33" s="39" t="s">
        <v>33</v>
      </c>
      <c r="C33" s="40"/>
      <c r="D33" s="126">
        <v>9000</v>
      </c>
      <c r="E33" s="7"/>
    </row>
    <row r="34" ht="51" spans="1:5">
      <c r="A34" s="38" t="s">
        <v>34</v>
      </c>
      <c r="B34" s="26" t="s">
        <v>35</v>
      </c>
      <c r="C34" s="13" t="s">
        <v>9</v>
      </c>
      <c r="D34" s="69">
        <f>D35+D36+D37</f>
        <v>2322.94</v>
      </c>
      <c r="E34" s="7"/>
    </row>
    <row r="35" ht="45" spans="1:5">
      <c r="A35" s="34"/>
      <c r="B35" s="41" t="s">
        <v>36</v>
      </c>
      <c r="C35" s="40"/>
      <c r="D35" s="126">
        <v>663.7</v>
      </c>
      <c r="E35" s="7"/>
    </row>
    <row r="36" ht="33.75" spans="1:5">
      <c r="A36" s="34"/>
      <c r="B36" s="39" t="s">
        <v>254</v>
      </c>
      <c r="C36" s="40"/>
      <c r="D36" s="126">
        <v>1659.24</v>
      </c>
      <c r="E36" s="7"/>
    </row>
    <row r="37" ht="22.5" spans="1:5">
      <c r="A37" s="34"/>
      <c r="B37" s="39" t="s">
        <v>38</v>
      </c>
      <c r="C37" s="40"/>
      <c r="D37" s="126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69">
        <f>D39+D40+D41+D43+D44+D45+D46</f>
        <v>35449.26</v>
      </c>
      <c r="E38" s="7"/>
    </row>
    <row r="39" spans="1:5">
      <c r="A39" s="43"/>
      <c r="B39" s="44" t="s">
        <v>41</v>
      </c>
      <c r="C39" s="45"/>
      <c r="D39" s="126">
        <v>2000.89</v>
      </c>
      <c r="E39" s="7"/>
    </row>
    <row r="40" ht="22.5" spans="1:5">
      <c r="A40" s="43"/>
      <c r="B40" s="44" t="s">
        <v>42</v>
      </c>
      <c r="C40" s="45"/>
      <c r="D40" s="126">
        <v>22010</v>
      </c>
      <c r="E40" s="7"/>
    </row>
    <row r="41" spans="1:5">
      <c r="A41" s="43"/>
      <c r="B41" s="46" t="s">
        <v>43</v>
      </c>
      <c r="C41" s="45"/>
      <c r="D41" s="126">
        <v>8768.5</v>
      </c>
      <c r="E41" s="7"/>
    </row>
    <row r="42" ht="45" spans="1:5">
      <c r="A42" s="32"/>
      <c r="B42" s="47" t="s">
        <v>44</v>
      </c>
      <c r="C42" s="45"/>
      <c r="D42" s="126"/>
      <c r="E42" s="7"/>
    </row>
    <row r="43" spans="1:5">
      <c r="A43" s="43"/>
      <c r="B43" s="48" t="s">
        <v>100</v>
      </c>
      <c r="C43" s="45"/>
      <c r="D43" s="126">
        <v>0</v>
      </c>
      <c r="E43" s="7"/>
    </row>
    <row r="44" spans="1:5">
      <c r="A44" s="43"/>
      <c r="B44" s="48" t="s">
        <v>101</v>
      </c>
      <c r="C44" s="45"/>
      <c r="D44" s="126">
        <v>429.75</v>
      </c>
      <c r="E44" s="7"/>
    </row>
    <row r="45" spans="1:5">
      <c r="A45" s="30"/>
      <c r="B45" s="48" t="s">
        <v>102</v>
      </c>
      <c r="C45" s="45"/>
      <c r="D45" s="126">
        <v>2240.12</v>
      </c>
      <c r="E45" s="7"/>
    </row>
    <row r="46" ht="22.5" spans="1:5">
      <c r="A46" s="43"/>
      <c r="B46" s="48" t="s">
        <v>48</v>
      </c>
      <c r="C46" s="45"/>
      <c r="D46" s="126">
        <v>0</v>
      </c>
      <c r="E46" s="7"/>
    </row>
    <row r="47" ht="51" spans="1:5">
      <c r="A47" s="13" t="s">
        <v>49</v>
      </c>
      <c r="B47" s="49" t="s">
        <v>50</v>
      </c>
      <c r="C47" s="50"/>
      <c r="D47" s="126"/>
      <c r="E47" s="7"/>
    </row>
    <row r="48" spans="1:5">
      <c r="A48" s="50"/>
      <c r="B48" s="51" t="s">
        <v>51</v>
      </c>
      <c r="C48" s="50"/>
      <c r="D48" s="126"/>
      <c r="E48" s="7"/>
    </row>
    <row r="49" ht="25.5" spans="1:5">
      <c r="A49" s="32"/>
      <c r="B49" s="52" t="s">
        <v>52</v>
      </c>
      <c r="C49" s="21" t="s">
        <v>9</v>
      </c>
      <c r="D49" s="69">
        <f>D50+D51+D52</f>
        <v>140001.13</v>
      </c>
      <c r="E49" s="7"/>
    </row>
    <row r="50" ht="22.5" spans="1:5">
      <c r="A50" s="34"/>
      <c r="B50" s="29" t="s">
        <v>53</v>
      </c>
      <c r="C50" s="40"/>
      <c r="D50" s="126">
        <v>138014.01</v>
      </c>
      <c r="E50" s="7"/>
    </row>
    <row r="51" spans="1:5">
      <c r="A51" s="32"/>
      <c r="B51" s="53" t="s">
        <v>54</v>
      </c>
      <c r="C51" s="40"/>
      <c r="D51" s="126">
        <v>0</v>
      </c>
      <c r="E51" s="7"/>
    </row>
    <row r="52" ht="33.75" spans="1:5">
      <c r="A52" s="32"/>
      <c r="B52" s="53" t="s">
        <v>255</v>
      </c>
      <c r="C52" s="40"/>
      <c r="D52" s="126">
        <v>1987.12</v>
      </c>
      <c r="E52" s="7"/>
    </row>
    <row r="53" spans="1:5">
      <c r="A53" s="34" t="s">
        <v>63</v>
      </c>
      <c r="B53" s="54" t="s">
        <v>119</v>
      </c>
      <c r="C53" s="55" t="s">
        <v>9</v>
      </c>
      <c r="D53" s="69">
        <v>12626.43</v>
      </c>
      <c r="E53" s="7"/>
    </row>
    <row r="54" ht="33.75" spans="1:5">
      <c r="A54" s="32"/>
      <c r="B54" s="56" t="s">
        <v>67</v>
      </c>
      <c r="C54" s="57"/>
      <c r="D54" s="69"/>
      <c r="E54" s="7"/>
    </row>
    <row r="55" ht="48" spans="1:5">
      <c r="A55" s="32" t="s">
        <v>65</v>
      </c>
      <c r="B55" s="58" t="s">
        <v>69</v>
      </c>
      <c r="C55" s="57" t="s">
        <v>9</v>
      </c>
      <c r="D55" s="69">
        <v>31525</v>
      </c>
      <c r="E55" s="7"/>
    </row>
    <row r="56" ht="60" spans="1:5">
      <c r="A56" s="32" t="s">
        <v>68</v>
      </c>
      <c r="B56" s="59" t="s">
        <v>108</v>
      </c>
      <c r="C56" s="57" t="s">
        <v>9</v>
      </c>
      <c r="D56" s="69">
        <v>98652.61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69">
        <v>30126</v>
      </c>
      <c r="E57" s="7"/>
    </row>
    <row r="58" ht="15.75" spans="1:5">
      <c r="A58" s="32" t="s">
        <v>70</v>
      </c>
      <c r="B58" s="61" t="s">
        <v>74</v>
      </c>
      <c r="C58" s="114" t="s">
        <v>9</v>
      </c>
      <c r="D58" s="69">
        <f>D57+D56+D55+D53+D49+D38+D34+D31+D28+D24</f>
        <v>471219.96</v>
      </c>
      <c r="E58" s="7"/>
    </row>
    <row r="59" ht="15.75" spans="1:5">
      <c r="A59" s="62"/>
      <c r="B59" s="63"/>
      <c r="C59" s="64"/>
      <c r="D59" s="96"/>
      <c r="E59" s="65"/>
    </row>
    <row r="60" ht="15.75" spans="1:5">
      <c r="A60" s="62"/>
      <c r="B60" s="63" t="s">
        <v>109</v>
      </c>
      <c r="C60" s="64"/>
      <c r="D60" s="96">
        <f>D6+D13+D15+D53-D58</f>
        <v>-303112.68</v>
      </c>
      <c r="E60" s="65"/>
    </row>
    <row r="61" ht="15.75" spans="1:5">
      <c r="A61" s="62"/>
      <c r="B61" s="63" t="s">
        <v>110</v>
      </c>
      <c r="C61" s="64"/>
      <c r="D61" s="96">
        <f>D7+D14-D53</f>
        <v>132812.31</v>
      </c>
      <c r="E61" s="65"/>
    </row>
    <row r="62" ht="15.75" spans="1:6">
      <c r="A62" s="62"/>
      <c r="B62" s="63" t="s">
        <v>120</v>
      </c>
      <c r="C62" s="64"/>
      <c r="D62" s="96">
        <f>D60+D61</f>
        <v>-170300.37</v>
      </c>
      <c r="E62" s="65"/>
      <c r="F62" s="65"/>
    </row>
    <row r="63" ht="15.75" spans="1:5">
      <c r="A63" s="62"/>
      <c r="B63" s="63"/>
      <c r="C63" s="64"/>
      <c r="D63" s="66"/>
      <c r="E63" s="65"/>
    </row>
    <row r="64" ht="15.75" spans="1:5">
      <c r="A64" s="62"/>
      <c r="B64" s="63"/>
      <c r="C64" s="64"/>
      <c r="D64" s="66"/>
      <c r="E64" s="2"/>
    </row>
    <row r="65" ht="15.75" spans="1:5">
      <c r="A65" s="62"/>
      <c r="B65" s="63"/>
      <c r="C65" s="64"/>
      <c r="D65" s="66"/>
      <c r="E65" s="2"/>
    </row>
    <row r="66" ht="15.75" spans="1:5">
      <c r="A66" s="62"/>
      <c r="B66" s="63"/>
      <c r="C66" s="64"/>
      <c r="D66" s="67"/>
      <c r="E66" s="112"/>
    </row>
    <row r="67" ht="15" spans="1:4">
      <c r="A67" s="62"/>
      <c r="B67" s="2" t="s">
        <v>76</v>
      </c>
      <c r="C67" s="2"/>
      <c r="D67" s="2" t="s">
        <v>77</v>
      </c>
    </row>
    <row r="68" ht="15" spans="2:4">
      <c r="B68" s="2" t="s">
        <v>78</v>
      </c>
      <c r="C68" s="2"/>
      <c r="D68" s="2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opLeftCell="A59" workbookViewId="0">
      <selection activeCell="G67" sqref="G67"/>
    </sheetView>
  </sheetViews>
  <sheetFormatPr defaultColWidth="9" defaultRowHeight="14.25"/>
  <cols>
    <col min="1" max="1" width="5.42857142857143" style="1" customWidth="1"/>
    <col min="2" max="2" width="38.7142857142857" style="1" customWidth="1"/>
    <col min="3" max="3" width="9" style="1"/>
    <col min="4" max="4" width="13" style="1" customWidth="1"/>
    <col min="5" max="5" width="11.1428571428571" style="1" customWidth="1"/>
    <col min="6" max="7" width="9" style="1"/>
    <col min="8" max="8" width="10.4285714285714" style="1" customWidth="1"/>
    <col min="9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262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263</v>
      </c>
    </row>
    <row r="6" spans="1:5">
      <c r="A6" s="7"/>
      <c r="B6" s="8" t="s">
        <v>89</v>
      </c>
      <c r="C6" s="9" t="s">
        <v>9</v>
      </c>
      <c r="D6" s="10">
        <v>-492058.88</v>
      </c>
      <c r="E6" s="7"/>
    </row>
    <row r="7" spans="1:5">
      <c r="A7" s="7"/>
      <c r="B7" s="8" t="s">
        <v>90</v>
      </c>
      <c r="C7" s="9" t="s">
        <v>9</v>
      </c>
      <c r="D7" s="10"/>
      <c r="E7" s="7"/>
    </row>
    <row r="8" spans="1:5">
      <c r="A8" s="7"/>
      <c r="B8" s="11" t="s">
        <v>5</v>
      </c>
      <c r="C8" s="9" t="s">
        <v>6</v>
      </c>
      <c r="D8" s="12">
        <v>5435.7</v>
      </c>
      <c r="E8" s="7"/>
    </row>
    <row r="9" spans="1:9">
      <c r="A9" s="7"/>
      <c r="B9" s="11" t="s">
        <v>7</v>
      </c>
      <c r="C9" s="9" t="s">
        <v>6</v>
      </c>
      <c r="D9" s="12">
        <v>3354.75</v>
      </c>
      <c r="E9" s="7"/>
      <c r="I9" s="1" t="s">
        <v>245</v>
      </c>
    </row>
    <row r="10" spans="1:5">
      <c r="A10" s="7"/>
      <c r="B10" s="13" t="s">
        <v>8</v>
      </c>
      <c r="C10" s="8" t="s">
        <v>9</v>
      </c>
      <c r="D10" s="10">
        <v>714840.4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11</v>
      </c>
      <c r="C13" s="9" t="s">
        <v>9</v>
      </c>
      <c r="D13" s="12">
        <v>693052.46</v>
      </c>
      <c r="E13" s="7"/>
    </row>
    <row r="14" spans="1:5">
      <c r="A14" s="7">
        <v>2</v>
      </c>
      <c r="B14" s="9" t="s">
        <v>12</v>
      </c>
      <c r="C14" s="9" t="s">
        <v>9</v>
      </c>
      <c r="D14" s="12">
        <v>10200</v>
      </c>
      <c r="E14" s="7"/>
    </row>
    <row r="15" spans="1:5">
      <c r="A15" s="7"/>
      <c r="B15" s="9"/>
      <c r="C15" s="9"/>
      <c r="D15" s="12"/>
      <c r="E15" s="7"/>
    </row>
    <row r="16" spans="1:5">
      <c r="A16" s="7"/>
      <c r="B16" s="13" t="s">
        <v>13</v>
      </c>
      <c r="C16" s="8" t="s">
        <v>9</v>
      </c>
      <c r="D16" s="10">
        <f>D13+D14+D15</f>
        <v>703252.46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6.5" customHeight="1" spans="1:5">
      <c r="A21" s="16" t="s">
        <v>15</v>
      </c>
      <c r="B21" s="17"/>
      <c r="C21" s="18" t="s">
        <v>95</v>
      </c>
      <c r="D21" s="20" t="s">
        <v>16</v>
      </c>
      <c r="E21" s="20" t="s">
        <v>218</v>
      </c>
    </row>
    <row r="22" ht="31.5" customHeight="1" spans="1:5">
      <c r="A22" s="16" t="s">
        <v>18</v>
      </c>
      <c r="B22" s="21" t="s">
        <v>19</v>
      </c>
      <c r="C22" s="21" t="s">
        <v>97</v>
      </c>
      <c r="D22" s="20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69">
        <f>D25+D26+D27</f>
        <v>108187.89</v>
      </c>
      <c r="E24" s="7"/>
    </row>
    <row r="25" ht="78.75" spans="1:5">
      <c r="A25" s="23"/>
      <c r="B25" s="29" t="s">
        <v>24</v>
      </c>
      <c r="C25" s="30"/>
      <c r="D25" s="70">
        <v>56296.19</v>
      </c>
      <c r="E25" s="7"/>
    </row>
    <row r="26" ht="112.5" spans="1:5">
      <c r="A26" s="31"/>
      <c r="B26" s="29" t="s">
        <v>25</v>
      </c>
      <c r="C26" s="30"/>
      <c r="D26" s="70">
        <v>47866</v>
      </c>
      <c r="E26" s="7"/>
    </row>
    <row r="27" ht="25.5" spans="1:5">
      <c r="A27" s="32"/>
      <c r="B27" s="129" t="s">
        <v>26</v>
      </c>
      <c r="C27" s="71"/>
      <c r="D27" s="70">
        <v>4025.7</v>
      </c>
      <c r="E27" s="7"/>
    </row>
    <row r="28" ht="25.5" spans="1:5">
      <c r="A28" s="23"/>
      <c r="B28" s="26" t="s">
        <v>27</v>
      </c>
      <c r="C28" s="27" t="s">
        <v>9</v>
      </c>
      <c r="D28" s="69">
        <f>D29+D30</f>
        <v>8086.28</v>
      </c>
      <c r="E28" s="7"/>
    </row>
    <row r="29" spans="1:5">
      <c r="A29" s="34"/>
      <c r="B29" s="72" t="s">
        <v>28</v>
      </c>
      <c r="C29" s="36"/>
      <c r="D29" s="70">
        <v>6476</v>
      </c>
      <c r="E29" s="7"/>
    </row>
    <row r="30" spans="1:5">
      <c r="A30" s="23"/>
      <c r="B30" s="72" t="s">
        <v>29</v>
      </c>
      <c r="C30" s="36"/>
      <c r="D30" s="70">
        <v>1610.28</v>
      </c>
      <c r="E30" s="7"/>
    </row>
    <row r="31" ht="38.25" spans="1:5">
      <c r="A31" s="23" t="s">
        <v>30</v>
      </c>
      <c r="B31" s="26" t="s">
        <v>31</v>
      </c>
      <c r="C31" s="37" t="s">
        <v>9</v>
      </c>
      <c r="D31" s="69">
        <f>D32+D33</f>
        <v>26650</v>
      </c>
      <c r="E31" s="7"/>
    </row>
    <row r="32" ht="78.75" spans="1:5">
      <c r="A32" s="38"/>
      <c r="B32" s="29" t="s">
        <v>32</v>
      </c>
      <c r="C32" s="30"/>
      <c r="D32" s="70">
        <v>18650</v>
      </c>
      <c r="E32" s="7"/>
    </row>
    <row r="33" ht="22.5" spans="1:5">
      <c r="A33" s="38"/>
      <c r="B33" s="39" t="s">
        <v>33</v>
      </c>
      <c r="C33" s="40"/>
      <c r="D33" s="70">
        <v>8000</v>
      </c>
      <c r="E33" s="7"/>
    </row>
    <row r="34" ht="38.25" spans="1:5">
      <c r="A34" s="38" t="s">
        <v>34</v>
      </c>
      <c r="B34" s="26" t="s">
        <v>35</v>
      </c>
      <c r="C34" s="13" t="s">
        <v>9</v>
      </c>
      <c r="D34" s="69">
        <f>D35+D36+D37</f>
        <v>0</v>
      </c>
      <c r="E34" s="7"/>
    </row>
    <row r="35" ht="33.75" spans="1:5">
      <c r="A35" s="34"/>
      <c r="B35" s="41" t="s">
        <v>36</v>
      </c>
      <c r="C35" s="40"/>
      <c r="D35" s="70">
        <v>0</v>
      </c>
      <c r="E35" s="7"/>
    </row>
    <row r="36" ht="22.5" spans="1:5">
      <c r="A36" s="34"/>
      <c r="B36" s="39" t="s">
        <v>99</v>
      </c>
      <c r="C36" s="40"/>
      <c r="D36" s="70">
        <v>0</v>
      </c>
      <c r="E36" s="7"/>
    </row>
    <row r="37" ht="22.5" spans="1:5">
      <c r="A37" s="34"/>
      <c r="B37" s="39" t="s">
        <v>38</v>
      </c>
      <c r="C37" s="40"/>
      <c r="D37" s="70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69">
        <f>D39+D40+D41+D43+D44+D45+D46</f>
        <v>58127.12</v>
      </c>
      <c r="E38" s="7"/>
    </row>
    <row r="39" spans="1:5">
      <c r="A39" s="43"/>
      <c r="B39" s="44" t="s">
        <v>41</v>
      </c>
      <c r="C39" s="45"/>
      <c r="D39" s="70">
        <v>2450.3</v>
      </c>
      <c r="E39" s="7"/>
    </row>
    <row r="40" ht="22.5" spans="1:5">
      <c r="A40" s="43"/>
      <c r="B40" s="44" t="s">
        <v>42</v>
      </c>
      <c r="C40" s="45"/>
      <c r="D40" s="70">
        <v>11055</v>
      </c>
      <c r="E40" s="7"/>
    </row>
    <row r="41" spans="1:5">
      <c r="A41" s="43"/>
      <c r="B41" s="46" t="s">
        <v>43</v>
      </c>
      <c r="C41" s="45"/>
      <c r="D41" s="70">
        <v>10655.12</v>
      </c>
      <c r="E41" s="7"/>
    </row>
    <row r="42" ht="33.75" spans="1:5">
      <c r="A42" s="32"/>
      <c r="B42" s="47" t="s">
        <v>44</v>
      </c>
      <c r="C42" s="45"/>
      <c r="D42" s="70"/>
      <c r="E42" s="7"/>
    </row>
    <row r="43" spans="1:5">
      <c r="A43" s="43"/>
      <c r="B43" s="48" t="s">
        <v>127</v>
      </c>
      <c r="C43" s="45"/>
      <c r="D43" s="70">
        <v>16000</v>
      </c>
      <c r="E43" s="7"/>
    </row>
    <row r="44" spans="1:5">
      <c r="A44" s="43"/>
      <c r="B44" s="48" t="s">
        <v>101</v>
      </c>
      <c r="C44" s="45"/>
      <c r="D44" s="70">
        <v>14067.34</v>
      </c>
      <c r="E44" s="7"/>
    </row>
    <row r="45" spans="1:5">
      <c r="A45" s="30"/>
      <c r="B45" s="48" t="s">
        <v>102</v>
      </c>
      <c r="C45" s="45"/>
      <c r="D45" s="70">
        <v>3899.36</v>
      </c>
      <c r="E45" s="7"/>
    </row>
    <row r="46" ht="22.5" spans="1:5">
      <c r="A46" s="43"/>
      <c r="B46" s="48" t="s">
        <v>48</v>
      </c>
      <c r="C46" s="45"/>
      <c r="D46" s="70">
        <v>0</v>
      </c>
      <c r="E46" s="7"/>
    </row>
    <row r="47" ht="38.25" spans="1:5">
      <c r="A47" s="13" t="s">
        <v>49</v>
      </c>
      <c r="B47" s="49" t="s">
        <v>50</v>
      </c>
      <c r="C47" s="50"/>
      <c r="D47" s="70"/>
      <c r="E47" s="7"/>
    </row>
    <row r="48" spans="1:7">
      <c r="A48" s="50"/>
      <c r="B48" s="51" t="s">
        <v>51</v>
      </c>
      <c r="C48" s="50"/>
      <c r="D48" s="70"/>
      <c r="E48" s="7"/>
      <c r="F48" s="112"/>
      <c r="G48" s="112"/>
    </row>
    <row r="49" ht="25.5" spans="1:7">
      <c r="A49" s="32"/>
      <c r="B49" s="52" t="s">
        <v>52</v>
      </c>
      <c r="C49" s="21" t="s">
        <v>9</v>
      </c>
      <c r="D49" s="69">
        <f>D50+D51+D52</f>
        <v>114788.78</v>
      </c>
      <c r="E49" s="7"/>
      <c r="G49" s="112"/>
    </row>
    <row r="50" ht="22.5" spans="1:7">
      <c r="A50" s="34"/>
      <c r="B50" s="29" t="s">
        <v>53</v>
      </c>
      <c r="C50" s="40"/>
      <c r="D50" s="70">
        <v>112920.32</v>
      </c>
      <c r="E50" s="7"/>
      <c r="G50" s="112"/>
    </row>
    <row r="51" spans="1:7">
      <c r="A51" s="32"/>
      <c r="B51" s="53" t="s">
        <v>54</v>
      </c>
      <c r="C51" s="40"/>
      <c r="D51" s="70">
        <v>0</v>
      </c>
      <c r="E51" s="7"/>
      <c r="G51" s="112"/>
    </row>
    <row r="52" ht="22.5" spans="1:7">
      <c r="A52" s="32"/>
      <c r="B52" s="53" t="s">
        <v>55</v>
      </c>
      <c r="C52" s="40"/>
      <c r="D52" s="70">
        <v>1868.46</v>
      </c>
      <c r="E52" s="7"/>
      <c r="G52" s="112"/>
    </row>
    <row r="53" spans="1:7">
      <c r="A53" s="50"/>
      <c r="B53" s="78" t="s">
        <v>56</v>
      </c>
      <c r="C53" s="50"/>
      <c r="D53" s="70"/>
      <c r="E53" s="7"/>
      <c r="G53" s="112"/>
    </row>
    <row r="54" spans="1:7">
      <c r="A54" s="18"/>
      <c r="B54" s="79" t="s">
        <v>57</v>
      </c>
      <c r="C54" s="21" t="s">
        <v>9</v>
      </c>
      <c r="D54" s="69">
        <f>D55+D56+D57+D58</f>
        <v>213682.36</v>
      </c>
      <c r="E54" s="7"/>
      <c r="G54" s="112"/>
    </row>
    <row r="55" spans="1:7">
      <c r="A55" s="18"/>
      <c r="B55" s="80" t="s">
        <v>58</v>
      </c>
      <c r="C55" s="81"/>
      <c r="D55" s="70">
        <v>32542</v>
      </c>
      <c r="E55" s="7"/>
      <c r="G55" s="112"/>
    </row>
    <row r="56" spans="1:7">
      <c r="A56" s="18"/>
      <c r="B56" s="80" t="s">
        <v>59</v>
      </c>
      <c r="C56" s="40"/>
      <c r="D56" s="70">
        <v>90241.3</v>
      </c>
      <c r="E56" s="7"/>
      <c r="G56" s="112"/>
    </row>
    <row r="57" spans="1:7">
      <c r="A57" s="18"/>
      <c r="B57" s="80" t="s">
        <v>60</v>
      </c>
      <c r="C57" s="40"/>
      <c r="D57" s="70">
        <v>6021</v>
      </c>
      <c r="E57" s="7"/>
      <c r="G57" s="112"/>
    </row>
    <row r="58" spans="1:5">
      <c r="A58" s="18"/>
      <c r="B58" s="80" t="s">
        <v>62</v>
      </c>
      <c r="C58" s="81"/>
      <c r="D58" s="70">
        <v>84878.06</v>
      </c>
      <c r="E58" s="7"/>
    </row>
    <row r="59" spans="1:5">
      <c r="A59" s="34" t="s">
        <v>63</v>
      </c>
      <c r="B59" s="54" t="s">
        <v>66</v>
      </c>
      <c r="C59" s="55" t="s">
        <v>9</v>
      </c>
      <c r="D59" s="69">
        <v>46034.61</v>
      </c>
      <c r="E59" s="7"/>
    </row>
    <row r="60" ht="33.75" spans="1:5">
      <c r="A60" s="32"/>
      <c r="B60" s="56" t="s">
        <v>67</v>
      </c>
      <c r="C60" s="57"/>
      <c r="D60" s="69"/>
      <c r="E60" s="7"/>
    </row>
    <row r="61" ht="48" spans="1:5">
      <c r="A61" s="32" t="s">
        <v>65</v>
      </c>
      <c r="B61" s="58" t="s">
        <v>69</v>
      </c>
      <c r="C61" s="57" t="s">
        <v>9</v>
      </c>
      <c r="D61" s="69">
        <v>51126.39</v>
      </c>
      <c r="E61" s="7"/>
    </row>
    <row r="62" ht="60" spans="1:5">
      <c r="A62" s="32" t="s">
        <v>68</v>
      </c>
      <c r="B62" s="59" t="s">
        <v>108</v>
      </c>
      <c r="C62" s="57" t="s">
        <v>9</v>
      </c>
      <c r="D62" s="69">
        <v>136544.48</v>
      </c>
      <c r="E62" s="7"/>
    </row>
    <row r="63" ht="15" spans="1:5">
      <c r="A63" s="32" t="s">
        <v>70</v>
      </c>
      <c r="B63" s="60" t="s">
        <v>73</v>
      </c>
      <c r="C63" s="57" t="s">
        <v>9</v>
      </c>
      <c r="D63" s="69">
        <v>42195.15</v>
      </c>
      <c r="E63" s="7"/>
    </row>
    <row r="64" spans="1:5">
      <c r="A64" s="32" t="s">
        <v>70</v>
      </c>
      <c r="B64" s="61" t="s">
        <v>74</v>
      </c>
      <c r="C64" s="57" t="s">
        <v>9</v>
      </c>
      <c r="D64" s="69">
        <f>D63+D62+D61+D59+D54+D49+D38+D34+D31+D28+D24</f>
        <v>805423.06</v>
      </c>
      <c r="E64" s="7"/>
    </row>
    <row r="65" ht="15.75" spans="1:5">
      <c r="A65" s="62"/>
      <c r="B65" s="63"/>
      <c r="C65" s="64"/>
      <c r="D65" s="65"/>
      <c r="E65" s="65"/>
    </row>
    <row r="66" ht="15.75" spans="1:5">
      <c r="A66" s="62"/>
      <c r="B66" s="63" t="s">
        <v>83</v>
      </c>
      <c r="C66" s="64"/>
      <c r="D66" s="65">
        <f>D6+D16-D64</f>
        <v>-594229.48</v>
      </c>
      <c r="E66" s="65"/>
    </row>
    <row r="67" ht="15.75" spans="1:5">
      <c r="A67" s="62"/>
      <c r="B67" s="63"/>
      <c r="C67" s="64"/>
      <c r="D67" s="65"/>
      <c r="E67" s="2"/>
    </row>
    <row r="68" ht="15.75" spans="1:5">
      <c r="A68" s="62"/>
      <c r="B68" s="63"/>
      <c r="C68" s="64"/>
      <c r="D68" s="65"/>
      <c r="E68" s="2"/>
    </row>
    <row r="69" ht="15.75" spans="1:4">
      <c r="A69" s="62"/>
      <c r="B69" s="63"/>
      <c r="C69" s="64"/>
      <c r="D69" s="67"/>
    </row>
    <row r="70" spans="1:4">
      <c r="A70" s="62"/>
      <c r="B70" s="68" t="s">
        <v>76</v>
      </c>
      <c r="C70" s="68"/>
      <c r="D70" s="68" t="s">
        <v>77</v>
      </c>
    </row>
    <row r="71" spans="2:4">
      <c r="B71" s="68" t="s">
        <v>78</v>
      </c>
      <c r="C71" s="68"/>
      <c r="D71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opLeftCell="A61" workbookViewId="0">
      <selection activeCell="H65" sqref="H65"/>
    </sheetView>
  </sheetViews>
  <sheetFormatPr defaultColWidth="9" defaultRowHeight="14.25" outlineLevelCol="5"/>
  <cols>
    <col min="1" max="1" width="5.28571428571429" style="1" customWidth="1"/>
    <col min="2" max="2" width="36.8571428571429" style="1" customWidth="1"/>
    <col min="3" max="3" width="9" style="1"/>
    <col min="4" max="4" width="11.2857142857143" style="1" customWidth="1"/>
    <col min="5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264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265</v>
      </c>
    </row>
    <row r="6" spans="1:5">
      <c r="A6" s="7"/>
      <c r="B6" s="8" t="s">
        <v>89</v>
      </c>
      <c r="C6" s="9" t="s">
        <v>9</v>
      </c>
      <c r="D6" s="10">
        <v>-160735.29</v>
      </c>
      <c r="E6" s="7"/>
    </row>
    <row r="7" spans="1:5">
      <c r="A7" s="7"/>
      <c r="B7" s="8" t="s">
        <v>90</v>
      </c>
      <c r="C7" s="9" t="s">
        <v>9</v>
      </c>
      <c r="D7" s="10">
        <v>-78117.41</v>
      </c>
      <c r="E7" s="7"/>
    </row>
    <row r="8" spans="1:5">
      <c r="A8" s="7"/>
      <c r="B8" s="11" t="s">
        <v>5</v>
      </c>
      <c r="C8" s="9" t="s">
        <v>6</v>
      </c>
      <c r="D8" s="12">
        <v>7341.82</v>
      </c>
      <c r="E8" s="7"/>
    </row>
    <row r="9" spans="1:5">
      <c r="A9" s="7"/>
      <c r="B9" s="11" t="s">
        <v>7</v>
      </c>
      <c r="C9" s="9" t="s">
        <v>6</v>
      </c>
      <c r="D9" s="12">
        <v>4990.52</v>
      </c>
      <c r="E9" s="7"/>
    </row>
    <row r="10" spans="1:5">
      <c r="A10" s="7"/>
      <c r="B10" s="13" t="s">
        <v>8</v>
      </c>
      <c r="C10" s="8" t="s">
        <v>9</v>
      </c>
      <c r="D10" s="10">
        <v>1129445.86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892759.97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159883.19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16800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1069443.16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142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143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28">
        <f>D25+D26+D27</f>
        <v>265484.81</v>
      </c>
      <c r="E24" s="7"/>
    </row>
    <row r="25" ht="93" customHeight="1" spans="1:5">
      <c r="A25" s="23"/>
      <c r="B25" s="29" t="s">
        <v>24</v>
      </c>
      <c r="C25" s="30"/>
      <c r="D25" s="7">
        <v>141232</v>
      </c>
      <c r="E25" s="7"/>
    </row>
    <row r="26" ht="129.75" customHeight="1" spans="1:5">
      <c r="A26" s="31"/>
      <c r="B26" s="29" t="s">
        <v>25</v>
      </c>
      <c r="C26" s="30"/>
      <c r="D26" s="7">
        <v>121857.36</v>
      </c>
      <c r="E26" s="7"/>
    </row>
    <row r="27" ht="22.5" spans="1:5">
      <c r="A27" s="32"/>
      <c r="B27" s="41" t="s">
        <v>26</v>
      </c>
      <c r="C27" s="71"/>
      <c r="D27" s="7">
        <v>2395.45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7447.72</v>
      </c>
      <c r="E28" s="7"/>
    </row>
    <row r="29" spans="1:5">
      <c r="A29" s="34"/>
      <c r="B29" s="72" t="s">
        <v>28</v>
      </c>
      <c r="C29" s="36"/>
      <c r="D29" s="7">
        <v>6250</v>
      </c>
      <c r="E29" s="7"/>
    </row>
    <row r="30" spans="1:5">
      <c r="A30" s="23"/>
      <c r="B30" s="72" t="s">
        <v>29</v>
      </c>
      <c r="C30" s="36"/>
      <c r="D30" s="7">
        <v>1197.72</v>
      </c>
      <c r="E30" s="7"/>
    </row>
    <row r="31" ht="58.5" customHeight="1" spans="1:5">
      <c r="A31" s="23" t="s">
        <v>30</v>
      </c>
      <c r="B31" s="26" t="s">
        <v>31</v>
      </c>
      <c r="C31" s="37" t="s">
        <v>9</v>
      </c>
      <c r="D31" s="28">
        <f>D32+D33</f>
        <v>47988</v>
      </c>
      <c r="E31" s="7"/>
    </row>
    <row r="32" ht="80.25" customHeight="1" spans="1:5">
      <c r="A32" s="38"/>
      <c r="B32" s="29" t="s">
        <v>32</v>
      </c>
      <c r="C32" s="30"/>
      <c r="D32" s="7">
        <v>38988</v>
      </c>
      <c r="E32" s="7"/>
    </row>
    <row r="33" ht="25.5" spans="1:5">
      <c r="A33" s="38"/>
      <c r="B33" s="94" t="s">
        <v>33</v>
      </c>
      <c r="C33" s="40"/>
      <c r="D33" s="7">
        <v>9000</v>
      </c>
      <c r="E33" s="7"/>
    </row>
    <row r="34" ht="51" spans="1:5">
      <c r="A34" s="38" t="s">
        <v>34</v>
      </c>
      <c r="B34" s="26" t="s">
        <v>35</v>
      </c>
      <c r="C34" s="13" t="s">
        <v>9</v>
      </c>
      <c r="D34" s="28">
        <f>D35+D36+D37</f>
        <v>2395.44</v>
      </c>
      <c r="E34" s="7"/>
    </row>
    <row r="35" ht="45" spans="1:5">
      <c r="A35" s="34"/>
      <c r="B35" s="41" t="s">
        <v>36</v>
      </c>
      <c r="C35" s="40"/>
      <c r="D35" s="7">
        <v>1197.72</v>
      </c>
      <c r="E35" s="7"/>
    </row>
    <row r="36" ht="22.5" spans="1:5">
      <c r="A36" s="34"/>
      <c r="B36" s="39" t="s">
        <v>99</v>
      </c>
      <c r="C36" s="40"/>
      <c r="D36" s="7">
        <v>1197.72</v>
      </c>
      <c r="E36" s="7"/>
    </row>
    <row r="37" ht="22.5" spans="1:5">
      <c r="A37" s="34"/>
      <c r="B37" s="39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D39+D40+D41+D43+D44+D45+D46</f>
        <v>62273.2</v>
      </c>
      <c r="E38" s="7"/>
    </row>
    <row r="39" spans="1:5">
      <c r="A39" s="43"/>
      <c r="B39" s="44" t="s">
        <v>41</v>
      </c>
      <c r="C39" s="45"/>
      <c r="D39" s="7">
        <v>4149.6</v>
      </c>
      <c r="E39" s="7"/>
    </row>
    <row r="40" ht="22.5" spans="1:5">
      <c r="A40" s="43"/>
      <c r="B40" s="44" t="s">
        <v>42</v>
      </c>
      <c r="C40" s="45"/>
      <c r="D40" s="7">
        <v>12000</v>
      </c>
      <c r="E40" s="7"/>
    </row>
    <row r="41" spans="1:5">
      <c r="A41" s="43"/>
      <c r="B41" s="46" t="s">
        <v>43</v>
      </c>
      <c r="C41" s="45"/>
      <c r="D41" s="1">
        <v>17965.87</v>
      </c>
      <c r="E41" s="7"/>
    </row>
    <row r="42" ht="45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127</v>
      </c>
      <c r="C43" s="45"/>
      <c r="D43" s="7">
        <v>24000</v>
      </c>
      <c r="E43" s="7"/>
    </row>
    <row r="44" spans="1:5">
      <c r="A44" s="43"/>
      <c r="B44" s="48" t="s">
        <v>101</v>
      </c>
      <c r="C44" s="45"/>
      <c r="D44" s="7">
        <v>601.65</v>
      </c>
      <c r="E44" s="7"/>
    </row>
    <row r="45" spans="1:5">
      <c r="A45" s="30"/>
      <c r="B45" s="48" t="s">
        <v>102</v>
      </c>
      <c r="C45" s="45"/>
      <c r="D45" s="7">
        <v>3556.08</v>
      </c>
      <c r="E45" s="7"/>
    </row>
    <row r="46" ht="22.5" spans="1:5">
      <c r="A46" s="43"/>
      <c r="B46" s="48" t="s">
        <v>48</v>
      </c>
      <c r="C46" s="45"/>
      <c r="D46" s="7">
        <v>0</v>
      </c>
      <c r="E46" s="7"/>
    </row>
    <row r="47" ht="5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76276.25</v>
      </c>
      <c r="E49" s="7"/>
    </row>
    <row r="50" ht="22.5" spans="1:5">
      <c r="A50" s="34"/>
      <c r="B50" s="29" t="s">
        <v>53</v>
      </c>
      <c r="C50" s="40"/>
      <c r="D50" s="7">
        <v>70756.43</v>
      </c>
      <c r="E50" s="7"/>
    </row>
    <row r="51" spans="1:5">
      <c r="A51" s="32"/>
      <c r="B51" s="53" t="s">
        <v>54</v>
      </c>
      <c r="C51" s="40"/>
      <c r="D51" s="7">
        <v>0</v>
      </c>
      <c r="E51" s="7"/>
    </row>
    <row r="52" ht="22.5" spans="1:5">
      <c r="A52" s="32"/>
      <c r="B52" s="53" t="s">
        <v>55</v>
      </c>
      <c r="C52" s="40"/>
      <c r="D52" s="7">
        <v>5519.82</v>
      </c>
      <c r="E52" s="7"/>
    </row>
    <row r="53" spans="1:5">
      <c r="A53" s="50"/>
      <c r="B53" s="78" t="s">
        <v>56</v>
      </c>
      <c r="C53" s="50"/>
      <c r="D53" s="7"/>
      <c r="E53" s="7"/>
    </row>
    <row r="54" ht="15" spans="1:5">
      <c r="A54" s="18"/>
      <c r="B54" s="79" t="s">
        <v>57</v>
      </c>
      <c r="C54" s="21" t="s">
        <v>9</v>
      </c>
      <c r="D54" s="28">
        <f>D55+D56+D57+D58+D59</f>
        <v>274669.24</v>
      </c>
      <c r="E54" s="7"/>
    </row>
    <row r="55" spans="1:5">
      <c r="A55" s="18"/>
      <c r="B55" s="80" t="s">
        <v>58</v>
      </c>
      <c r="C55" s="81"/>
      <c r="D55" s="7">
        <v>48899</v>
      </c>
      <c r="E55" s="7"/>
    </row>
    <row r="56" spans="1:5">
      <c r="A56" s="18"/>
      <c r="B56" s="80" t="s">
        <v>59</v>
      </c>
      <c r="C56" s="40"/>
      <c r="D56" s="7">
        <v>96772.34</v>
      </c>
      <c r="E56" s="7"/>
    </row>
    <row r="57" spans="1:5">
      <c r="A57" s="18"/>
      <c r="B57" s="80" t="s">
        <v>60</v>
      </c>
      <c r="C57" s="81"/>
      <c r="D57" s="7">
        <v>7012</v>
      </c>
      <c r="E57" s="7"/>
    </row>
    <row r="58" spans="1:5">
      <c r="A58" s="18"/>
      <c r="B58" s="80" t="s">
        <v>62</v>
      </c>
      <c r="C58" s="40"/>
      <c r="D58" s="7">
        <v>112586.4</v>
      </c>
      <c r="E58" s="7"/>
    </row>
    <row r="59" spans="1:5">
      <c r="A59" s="18"/>
      <c r="B59" s="29" t="s">
        <v>107</v>
      </c>
      <c r="C59" s="81"/>
      <c r="D59" s="7">
        <v>9399.5</v>
      </c>
      <c r="E59" s="7"/>
    </row>
    <row r="60" ht="15" spans="1:5">
      <c r="A60" s="34" t="s">
        <v>63</v>
      </c>
      <c r="B60" s="54" t="s">
        <v>66</v>
      </c>
      <c r="C60" s="55" t="s">
        <v>9</v>
      </c>
      <c r="D60" s="28">
        <v>67583</v>
      </c>
      <c r="E60" s="7"/>
    </row>
    <row r="61" ht="33.75" spans="1:5">
      <c r="A61" s="32"/>
      <c r="B61" s="56" t="s">
        <v>67</v>
      </c>
      <c r="C61" s="57"/>
      <c r="D61" s="28"/>
      <c r="E61" s="7"/>
    </row>
    <row r="62" ht="48" spans="1:5">
      <c r="A62" s="32" t="s">
        <v>65</v>
      </c>
      <c r="B62" s="58" t="s">
        <v>69</v>
      </c>
      <c r="C62" s="57" t="s">
        <v>9</v>
      </c>
      <c r="D62" s="28">
        <v>76056</v>
      </c>
      <c r="E62" s="7"/>
    </row>
    <row r="63" ht="60" spans="1:5">
      <c r="A63" s="32" t="s">
        <v>68</v>
      </c>
      <c r="B63" s="59" t="s">
        <v>108</v>
      </c>
      <c r="C63" s="57" t="s">
        <v>9</v>
      </c>
      <c r="D63" s="28">
        <v>237767.89</v>
      </c>
      <c r="E63" s="7"/>
    </row>
    <row r="64" ht="15" spans="1:5">
      <c r="A64" s="32" t="s">
        <v>70</v>
      </c>
      <c r="B64" s="60" t="s">
        <v>73</v>
      </c>
      <c r="C64" s="57" t="s">
        <v>9</v>
      </c>
      <c r="D64" s="28">
        <v>64166.59</v>
      </c>
      <c r="E64" s="7"/>
    </row>
    <row r="65" ht="15" spans="1:5">
      <c r="A65" s="32" t="s">
        <v>70</v>
      </c>
      <c r="B65" s="61" t="s">
        <v>74</v>
      </c>
      <c r="C65" s="57" t="s">
        <v>9</v>
      </c>
      <c r="D65" s="28">
        <f>D64+D63+D62+D60+D54+D49+D38+D34+D31+D28+D24</f>
        <v>1182108.14</v>
      </c>
      <c r="E65" s="7"/>
    </row>
    <row r="66" ht="15.75" spans="1:5">
      <c r="A66" s="62"/>
      <c r="B66" s="63"/>
      <c r="C66" s="64"/>
      <c r="D66" s="65"/>
      <c r="E66" s="65"/>
    </row>
    <row r="67" ht="15.75" spans="2:5">
      <c r="B67" s="63" t="s">
        <v>109</v>
      </c>
      <c r="C67" s="64"/>
      <c r="D67" s="65">
        <f>D6+D13+D15+D60-D65</f>
        <v>-365700.46</v>
      </c>
      <c r="E67" s="65"/>
    </row>
    <row r="68" ht="15.75" spans="2:5">
      <c r="B68" s="63" t="s">
        <v>110</v>
      </c>
      <c r="C68" s="64"/>
      <c r="D68" s="65">
        <f>D7+D14-D60</f>
        <v>14182.78</v>
      </c>
      <c r="E68" s="65"/>
    </row>
    <row r="69" ht="15.75" spans="2:5">
      <c r="B69" s="63" t="s">
        <v>120</v>
      </c>
      <c r="C69" s="64"/>
      <c r="D69" s="65">
        <f>D67+D68</f>
        <v>-351517.68</v>
      </c>
      <c r="E69" s="65"/>
    </row>
    <row r="70" ht="15.75" spans="2:5">
      <c r="B70" s="63"/>
      <c r="C70" s="64"/>
      <c r="D70" s="66"/>
      <c r="E70" s="65"/>
    </row>
    <row r="71" ht="15" spans="6:6">
      <c r="F71" s="65"/>
    </row>
    <row r="72" spans="2:5">
      <c r="B72" s="68" t="s">
        <v>76</v>
      </c>
      <c r="C72" s="68"/>
      <c r="D72" s="68" t="s">
        <v>77</v>
      </c>
      <c r="E72" s="68"/>
    </row>
    <row r="73" spans="2:5">
      <c r="B73" s="68" t="s">
        <v>78</v>
      </c>
      <c r="C73" s="68"/>
      <c r="D73" s="68" t="s">
        <v>79</v>
      </c>
      <c r="E73" s="68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zoomScale="110" zoomScaleNormal="110" topLeftCell="A48" workbookViewId="0">
      <selection activeCell="D64" sqref="D64"/>
    </sheetView>
  </sheetViews>
  <sheetFormatPr defaultColWidth="9" defaultRowHeight="14.25" outlineLevelCol="5"/>
  <cols>
    <col min="1" max="1" width="5.14285714285714" style="1" customWidth="1"/>
    <col min="2" max="2" width="34.4285714285714" style="1" customWidth="1"/>
    <col min="3" max="3" width="9" style="1"/>
    <col min="4" max="4" width="11.2857142857143" style="1" customWidth="1"/>
    <col min="5" max="5" width="11.4190476190476" style="1" customWidth="1"/>
    <col min="6" max="16383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266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267</v>
      </c>
    </row>
    <row r="6" spans="1:5">
      <c r="A6" s="7"/>
      <c r="B6" s="8" t="s">
        <v>141</v>
      </c>
      <c r="C6" s="9" t="s">
        <v>9</v>
      </c>
      <c r="D6" s="69">
        <v>-233467.25</v>
      </c>
      <c r="E6" s="7"/>
    </row>
    <row r="7" spans="1:5">
      <c r="A7" s="7"/>
      <c r="B7" s="8"/>
      <c r="C7" s="9" t="s">
        <v>9</v>
      </c>
      <c r="D7" s="70"/>
      <c r="E7" s="7"/>
    </row>
    <row r="8" spans="1:5">
      <c r="A8" s="7"/>
      <c r="B8" s="11" t="s">
        <v>5</v>
      </c>
      <c r="C8" s="9" t="s">
        <v>6</v>
      </c>
      <c r="D8" s="124">
        <v>8960.6</v>
      </c>
      <c r="E8" s="7"/>
    </row>
    <row r="9" spans="1:5">
      <c r="A9" s="7"/>
      <c r="B9" s="11" t="s">
        <v>7</v>
      </c>
      <c r="C9" s="9" t="s">
        <v>6</v>
      </c>
      <c r="D9" s="124">
        <v>5730.8</v>
      </c>
      <c r="E9" s="7"/>
    </row>
    <row r="10" spans="1:5">
      <c r="A10" s="7"/>
      <c r="B10" s="13" t="s">
        <v>8</v>
      </c>
      <c r="C10" s="8" t="s">
        <v>9</v>
      </c>
      <c r="D10" s="125">
        <v>1234879.05</v>
      </c>
      <c r="E10" s="7"/>
    </row>
    <row r="11" spans="1:5">
      <c r="A11" s="7"/>
      <c r="B11" s="8"/>
      <c r="C11" s="8"/>
      <c r="D11" s="126"/>
      <c r="E11" s="7"/>
    </row>
    <row r="12" spans="1:5">
      <c r="A12" s="7"/>
      <c r="B12" s="13" t="s">
        <v>10</v>
      </c>
      <c r="C12" s="8"/>
      <c r="D12" s="126"/>
      <c r="E12" s="7"/>
    </row>
    <row r="13" spans="1:5">
      <c r="A13" s="7">
        <v>1</v>
      </c>
      <c r="B13" s="9" t="s">
        <v>11</v>
      </c>
      <c r="C13" s="9" t="s">
        <v>9</v>
      </c>
      <c r="D13" s="124">
        <v>1176199.14</v>
      </c>
      <c r="E13" s="7"/>
    </row>
    <row r="14" spans="1:5">
      <c r="A14" s="7">
        <v>2</v>
      </c>
      <c r="B14" s="9" t="s">
        <v>12</v>
      </c>
      <c r="C14" s="9" t="s">
        <v>9</v>
      </c>
      <c r="D14" s="124">
        <v>7300</v>
      </c>
      <c r="E14" s="7"/>
    </row>
    <row r="15" spans="1:5">
      <c r="A15" s="7"/>
      <c r="B15" s="9"/>
      <c r="C15" s="8"/>
      <c r="D15" s="127"/>
      <c r="E15" s="7"/>
    </row>
    <row r="16" spans="1:5">
      <c r="A16" s="7"/>
      <c r="B16" s="13" t="s">
        <v>13</v>
      </c>
      <c r="C16" s="8" t="s">
        <v>9</v>
      </c>
      <c r="D16" s="127">
        <f>D13+D14+D15</f>
        <v>1183499.14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31.5" customHeight="1" spans="1:5">
      <c r="A23" s="23" t="s">
        <v>21</v>
      </c>
      <c r="B23" s="24" t="s">
        <v>98</v>
      </c>
      <c r="C23" s="25"/>
      <c r="D23" s="7"/>
      <c r="E23" s="7"/>
    </row>
    <row r="24" ht="57" customHeight="1" spans="1:5">
      <c r="A24" s="23"/>
      <c r="B24" s="26" t="s">
        <v>23</v>
      </c>
      <c r="C24" s="27" t="s">
        <v>9</v>
      </c>
      <c r="D24" s="69">
        <f>D25+D26+D27</f>
        <v>229046.35</v>
      </c>
      <c r="E24" s="7"/>
    </row>
    <row r="25" ht="103" customHeight="1" spans="1:5">
      <c r="A25" s="23"/>
      <c r="B25" s="29" t="s">
        <v>24</v>
      </c>
      <c r="C25" s="30"/>
      <c r="D25" s="70">
        <v>114567.5</v>
      </c>
      <c r="E25" s="7"/>
    </row>
    <row r="26" ht="135" customHeight="1" spans="1:5">
      <c r="A26" s="31"/>
      <c r="B26" s="29" t="s">
        <v>25</v>
      </c>
      <c r="C26" s="30"/>
      <c r="D26" s="70">
        <v>105918.85</v>
      </c>
      <c r="E26" s="7"/>
    </row>
    <row r="27" ht="22.5" spans="1:5">
      <c r="A27" s="32"/>
      <c r="B27" s="41" t="s">
        <v>26</v>
      </c>
      <c r="C27" s="30"/>
      <c r="D27" s="70">
        <v>8560</v>
      </c>
      <c r="E27" s="7"/>
    </row>
    <row r="28" ht="25.5" spans="1:5">
      <c r="A28" s="23"/>
      <c r="B28" s="26" t="s">
        <v>27</v>
      </c>
      <c r="C28" s="27" t="s">
        <v>9</v>
      </c>
      <c r="D28" s="69">
        <f>D29+D30</f>
        <v>9001.27</v>
      </c>
      <c r="E28" s="7"/>
    </row>
    <row r="29" spans="1:5">
      <c r="A29" s="34"/>
      <c r="B29" s="72" t="s">
        <v>28</v>
      </c>
      <c r="C29" s="36"/>
      <c r="D29" s="70">
        <v>7620</v>
      </c>
      <c r="E29" s="7"/>
    </row>
    <row r="30" ht="17.25" customHeight="1" spans="1:5">
      <c r="A30" s="23"/>
      <c r="B30" s="72" t="s">
        <v>29</v>
      </c>
      <c r="C30" s="36"/>
      <c r="D30" s="70">
        <v>1381.27</v>
      </c>
      <c r="E30" s="7"/>
    </row>
    <row r="31" ht="53" customHeight="1" spans="1:5">
      <c r="A31" s="23" t="s">
        <v>30</v>
      </c>
      <c r="B31" s="26" t="s">
        <v>31</v>
      </c>
      <c r="C31" s="37" t="s">
        <v>9</v>
      </c>
      <c r="D31" s="69">
        <f>D32+D33</f>
        <v>44912.95</v>
      </c>
      <c r="E31" s="7"/>
    </row>
    <row r="32" ht="91" customHeight="1" spans="1:5">
      <c r="A32" s="38"/>
      <c r="B32" s="29" t="s">
        <v>32</v>
      </c>
      <c r="C32" s="30"/>
      <c r="D32" s="70">
        <v>35912.95</v>
      </c>
      <c r="E32" s="7"/>
    </row>
    <row r="33" ht="22.5" spans="1:5">
      <c r="A33" s="38"/>
      <c r="B33" s="39" t="s">
        <v>33</v>
      </c>
      <c r="C33" s="40"/>
      <c r="D33" s="70">
        <v>9000</v>
      </c>
      <c r="E33" s="7"/>
    </row>
    <row r="34" ht="51" spans="1:5">
      <c r="A34" s="38" t="s">
        <v>34</v>
      </c>
      <c r="B34" s="26" t="s">
        <v>35</v>
      </c>
      <c r="C34" s="13" t="s">
        <v>9</v>
      </c>
      <c r="D34" s="69">
        <f>D35+D36+D37</f>
        <v>3453.17</v>
      </c>
      <c r="E34" s="7"/>
    </row>
    <row r="35" ht="45" spans="1:5">
      <c r="A35" s="34"/>
      <c r="B35" s="41" t="s">
        <v>36</v>
      </c>
      <c r="C35" s="40"/>
      <c r="D35" s="70">
        <v>3453.17</v>
      </c>
      <c r="E35" s="7"/>
    </row>
    <row r="36" ht="22.5" spans="1:5">
      <c r="A36" s="34"/>
      <c r="B36" s="39" t="s">
        <v>99</v>
      </c>
      <c r="C36" s="40"/>
      <c r="D36" s="70">
        <v>0</v>
      </c>
      <c r="E36" s="7"/>
    </row>
    <row r="37" ht="22.5" spans="1:5">
      <c r="A37" s="34"/>
      <c r="B37" s="39" t="s">
        <v>38</v>
      </c>
      <c r="C37" s="40"/>
      <c r="D37" s="70">
        <v>0</v>
      </c>
      <c r="E37" s="7"/>
    </row>
    <row r="38" ht="31.5" spans="1:5">
      <c r="A38" s="32" t="s">
        <v>39</v>
      </c>
      <c r="B38" s="42" t="s">
        <v>40</v>
      </c>
      <c r="C38" s="21" t="s">
        <v>9</v>
      </c>
      <c r="D38" s="69">
        <f>D39+D40+D41+D43+D44+D45+D46</f>
        <v>87331.25</v>
      </c>
      <c r="E38" s="7"/>
    </row>
    <row r="39" spans="1:5">
      <c r="A39" s="43"/>
      <c r="B39" s="44" t="s">
        <v>41</v>
      </c>
      <c r="C39" s="45"/>
      <c r="D39" s="70">
        <v>5706.02</v>
      </c>
      <c r="E39" s="7"/>
    </row>
    <row r="40" ht="22.5" spans="1:5">
      <c r="A40" s="43"/>
      <c r="B40" s="44" t="s">
        <v>42</v>
      </c>
      <c r="C40" s="45"/>
      <c r="D40" s="70">
        <v>24000</v>
      </c>
      <c r="E40" s="7"/>
    </row>
    <row r="41" spans="1:5">
      <c r="A41" s="43"/>
      <c r="B41" s="46" t="s">
        <v>43</v>
      </c>
      <c r="C41" s="45"/>
      <c r="D41" s="70">
        <v>22306.48</v>
      </c>
      <c r="E41" s="7"/>
    </row>
    <row r="42" ht="45" spans="1:5">
      <c r="A42" s="32"/>
      <c r="B42" s="47" t="s">
        <v>44</v>
      </c>
      <c r="C42" s="45"/>
      <c r="D42" s="70"/>
      <c r="E42" s="7"/>
    </row>
    <row r="43" spans="1:5">
      <c r="A43" s="43"/>
      <c r="B43" s="48" t="s">
        <v>127</v>
      </c>
      <c r="C43" s="45"/>
      <c r="D43" s="70">
        <v>24000</v>
      </c>
      <c r="E43" s="7"/>
    </row>
    <row r="44" spans="1:5">
      <c r="A44" s="43"/>
      <c r="B44" s="48" t="s">
        <v>101</v>
      </c>
      <c r="C44" s="45"/>
      <c r="D44" s="70">
        <v>429.75</v>
      </c>
      <c r="E44" s="7"/>
    </row>
    <row r="45" spans="1:5">
      <c r="A45" s="30"/>
      <c r="B45" s="48" t="s">
        <v>102</v>
      </c>
      <c r="C45" s="45"/>
      <c r="D45" s="70">
        <v>10889</v>
      </c>
      <c r="E45" s="7"/>
    </row>
    <row r="46" ht="28.5" customHeight="1" spans="1:5">
      <c r="A46" s="43"/>
      <c r="B46" s="48" t="s">
        <v>48</v>
      </c>
      <c r="C46" s="45"/>
      <c r="D46" s="70">
        <v>0</v>
      </c>
      <c r="E46" s="7"/>
    </row>
    <row r="47" ht="55.5" customHeight="1" spans="1:5">
      <c r="A47" s="13" t="s">
        <v>49</v>
      </c>
      <c r="B47" s="49" t="s">
        <v>50</v>
      </c>
      <c r="C47" s="50"/>
      <c r="D47" s="70"/>
      <c r="E47" s="7"/>
    </row>
    <row r="48" spans="1:5">
      <c r="A48" s="50"/>
      <c r="B48" s="51" t="s">
        <v>51</v>
      </c>
      <c r="C48" s="50"/>
      <c r="D48" s="70"/>
      <c r="E48" s="7"/>
    </row>
    <row r="49" ht="26.25" customHeight="1" spans="1:5">
      <c r="A49" s="32"/>
      <c r="B49" s="52" t="s">
        <v>52</v>
      </c>
      <c r="C49" s="21" t="s">
        <v>9</v>
      </c>
      <c r="D49" s="69">
        <f>D50+D51+D52</f>
        <v>115535.74</v>
      </c>
      <c r="E49" s="7"/>
    </row>
    <row r="50" ht="27" customHeight="1" spans="1:5">
      <c r="A50" s="34"/>
      <c r="B50" s="29" t="s">
        <v>53</v>
      </c>
      <c r="C50" s="40"/>
      <c r="D50" s="70">
        <v>109402.12</v>
      </c>
      <c r="E50" s="7"/>
    </row>
    <row r="51" ht="18.75" customHeight="1" spans="1:5">
      <c r="A51" s="32"/>
      <c r="B51" s="53" t="s">
        <v>54</v>
      </c>
      <c r="C51" s="40"/>
      <c r="D51" s="70">
        <v>0</v>
      </c>
      <c r="E51" s="7"/>
    </row>
    <row r="52" ht="27" customHeight="1" spans="1:5">
      <c r="A52" s="32"/>
      <c r="B52" s="53" t="s">
        <v>55</v>
      </c>
      <c r="C52" s="40"/>
      <c r="D52" s="70">
        <v>6133.62</v>
      </c>
      <c r="E52" s="7"/>
    </row>
    <row r="53" spans="1:5">
      <c r="A53" s="50"/>
      <c r="B53" s="78" t="s">
        <v>56</v>
      </c>
      <c r="C53" s="50"/>
      <c r="D53" s="70"/>
      <c r="E53" s="7"/>
    </row>
    <row r="54" ht="15.75" customHeight="1" spans="1:5">
      <c r="A54" s="18"/>
      <c r="B54" s="79" t="s">
        <v>57</v>
      </c>
      <c r="C54" s="21" t="s">
        <v>9</v>
      </c>
      <c r="D54" s="69">
        <f>D55+D56+D57+D58+D59</f>
        <v>297101.38</v>
      </c>
      <c r="E54" s="7"/>
    </row>
    <row r="55" ht="18.75" customHeight="1" spans="1:5">
      <c r="A55" s="18"/>
      <c r="B55" s="80" t="s">
        <v>58</v>
      </c>
      <c r="C55" s="81"/>
      <c r="D55" s="70">
        <v>64560</v>
      </c>
      <c r="E55" s="7"/>
    </row>
    <row r="56" spans="1:5">
      <c r="A56" s="18"/>
      <c r="B56" s="80" t="s">
        <v>59</v>
      </c>
      <c r="C56" s="40"/>
      <c r="D56" s="70">
        <v>89084.9</v>
      </c>
      <c r="E56" s="7"/>
    </row>
    <row r="57" spans="1:5">
      <c r="A57" s="18"/>
      <c r="B57" s="80" t="s">
        <v>60</v>
      </c>
      <c r="C57" s="81"/>
      <c r="D57" s="70">
        <v>11989</v>
      </c>
      <c r="E57" s="7"/>
    </row>
    <row r="58" spans="1:5">
      <c r="A58" s="18"/>
      <c r="B58" s="80" t="s">
        <v>62</v>
      </c>
      <c r="C58" s="40"/>
      <c r="D58" s="70">
        <v>118113.54</v>
      </c>
      <c r="E58" s="7"/>
    </row>
    <row r="59" spans="1:5">
      <c r="A59" s="18"/>
      <c r="B59" s="29" t="s">
        <v>107</v>
      </c>
      <c r="C59" s="81"/>
      <c r="D59" s="70">
        <v>13353.94</v>
      </c>
      <c r="E59" s="7"/>
    </row>
    <row r="60" ht="20.25" customHeight="1" spans="1:5">
      <c r="A60" s="34" t="s">
        <v>63</v>
      </c>
      <c r="B60" s="54" t="s">
        <v>66</v>
      </c>
      <c r="C60" s="55" t="s">
        <v>9</v>
      </c>
      <c r="D60" s="69">
        <v>41712.42</v>
      </c>
      <c r="E60" s="7"/>
    </row>
    <row r="61" ht="41.25" customHeight="1" spans="1:5">
      <c r="A61" s="32"/>
      <c r="B61" s="56" t="s">
        <v>67</v>
      </c>
      <c r="C61" s="57"/>
      <c r="D61" s="69"/>
      <c r="E61" s="7"/>
    </row>
    <row r="62" ht="48" spans="1:5">
      <c r="A62" s="32" t="s">
        <v>65</v>
      </c>
      <c r="B62" s="58" t="s">
        <v>69</v>
      </c>
      <c r="C62" s="57" t="s">
        <v>9</v>
      </c>
      <c r="D62" s="69">
        <v>65610.19</v>
      </c>
      <c r="E62" s="7"/>
    </row>
    <row r="63" ht="60" spans="1:5">
      <c r="A63" s="32" t="s">
        <v>68</v>
      </c>
      <c r="B63" s="59" t="s">
        <v>108</v>
      </c>
      <c r="C63" s="57" t="s">
        <v>9</v>
      </c>
      <c r="D63" s="69">
        <v>253088.79</v>
      </c>
      <c r="E63" s="7"/>
    </row>
    <row r="64" ht="15" spans="1:5">
      <c r="A64" s="32" t="s">
        <v>70</v>
      </c>
      <c r="B64" s="60" t="s">
        <v>73</v>
      </c>
      <c r="C64" s="57" t="s">
        <v>9</v>
      </c>
      <c r="D64" s="69">
        <v>71009.95</v>
      </c>
      <c r="E64" s="7"/>
    </row>
    <row r="65" spans="1:5">
      <c r="A65" s="32" t="s">
        <v>70</v>
      </c>
      <c r="B65" s="61" t="s">
        <v>74</v>
      </c>
      <c r="C65" s="57" t="s">
        <v>9</v>
      </c>
      <c r="D65" s="69">
        <f>D64+D63+D62+D60+D54+D49+D38+D34+D31+D28+D24</f>
        <v>1217803.46</v>
      </c>
      <c r="E65" s="7"/>
    </row>
    <row r="66" ht="15.75" spans="1:5">
      <c r="A66" s="62"/>
      <c r="B66" s="63"/>
      <c r="C66" s="64"/>
      <c r="D66" s="96"/>
      <c r="E66" s="65"/>
    </row>
    <row r="67" ht="15.75" spans="1:5">
      <c r="A67" s="62"/>
      <c r="B67" s="63" t="s">
        <v>83</v>
      </c>
      <c r="C67" s="64"/>
      <c r="D67" s="96">
        <f>D6+D7+D16-D65</f>
        <v>-267771.57</v>
      </c>
      <c r="E67" s="65"/>
    </row>
    <row r="68" ht="15.75" spans="1:5">
      <c r="A68" s="128"/>
      <c r="B68" s="63"/>
      <c r="C68" s="64"/>
      <c r="D68" s="96"/>
      <c r="E68" s="2"/>
    </row>
    <row r="69" ht="15.75" spans="1:5">
      <c r="A69" s="128"/>
      <c r="B69" s="63"/>
      <c r="C69" s="64"/>
      <c r="D69" s="96"/>
      <c r="E69" s="2"/>
    </row>
    <row r="70" ht="15.75" spans="2:4">
      <c r="B70" s="63"/>
      <c r="C70" s="64"/>
      <c r="D70" s="67"/>
    </row>
    <row r="71" spans="2:5">
      <c r="B71" s="68" t="s">
        <v>76</v>
      </c>
      <c r="C71" s="68"/>
      <c r="D71" s="68" t="s">
        <v>77</v>
      </c>
      <c r="E71" s="68"/>
    </row>
    <row r="72" spans="2:5">
      <c r="B72" s="68" t="s">
        <v>78</v>
      </c>
      <c r="C72" s="68"/>
      <c r="D72" s="68" t="s">
        <v>79</v>
      </c>
      <c r="E72" s="68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opLeftCell="A54" workbookViewId="0">
      <selection activeCell="I65" sqref="I65"/>
    </sheetView>
  </sheetViews>
  <sheetFormatPr defaultColWidth="9" defaultRowHeight="14.25" outlineLevelCol="6"/>
  <cols>
    <col min="1" max="1" width="4.71428571428571" style="1" customWidth="1"/>
    <col min="2" max="2" width="36.5714285714286" style="1" customWidth="1"/>
    <col min="3" max="3" width="9" style="1"/>
    <col min="4" max="4" width="12.4285714285714" style="1" customWidth="1"/>
    <col min="5" max="5" width="11" style="1" customWidth="1"/>
    <col min="6" max="6" width="11.5714285714286" style="1" customWidth="1"/>
    <col min="7" max="7" width="12.7142857142857" style="1" customWidth="1"/>
    <col min="8" max="8" width="12.2857142857143" style="1" customWidth="1"/>
    <col min="9" max="9" width="15.4285714285714" style="1" customWidth="1"/>
    <col min="10" max="16384" width="9" style="1"/>
  </cols>
  <sheetData>
    <row r="1" ht="15" spans="3:7">
      <c r="C1" s="2" t="s">
        <v>0</v>
      </c>
      <c r="D1" s="3"/>
      <c r="G1" s="2"/>
    </row>
    <row r="2" ht="15" customHeight="1" spans="1:7">
      <c r="A2" s="4" t="s">
        <v>129</v>
      </c>
      <c r="B2" s="4"/>
      <c r="C2" s="4"/>
      <c r="D2" s="4"/>
      <c r="E2" s="4"/>
      <c r="F2" s="4"/>
      <c r="G2" s="2"/>
    </row>
    <row r="3" customHeight="1" spans="1:7">
      <c r="A3" s="5"/>
      <c r="B3" s="4" t="s">
        <v>268</v>
      </c>
      <c r="C3" s="4"/>
      <c r="D3" s="4"/>
      <c r="E3" s="4"/>
      <c r="G3" s="2"/>
    </row>
    <row r="4" ht="15" spans="1:7">
      <c r="A4" s="5"/>
      <c r="B4" s="4"/>
      <c r="C4" s="4"/>
      <c r="D4" s="4"/>
      <c r="E4" s="4"/>
      <c r="G4" s="2"/>
    </row>
    <row r="5" ht="15" spans="2:7">
      <c r="B5" s="6" t="s">
        <v>81</v>
      </c>
      <c r="C5" s="6"/>
      <c r="D5" s="6" t="s">
        <v>269</v>
      </c>
      <c r="G5" s="2"/>
    </row>
    <row r="6" ht="15" spans="1:6">
      <c r="A6" s="7"/>
      <c r="B6" s="8" t="s">
        <v>270</v>
      </c>
      <c r="C6" s="9" t="s">
        <v>9</v>
      </c>
      <c r="D6" s="69">
        <v>63341.96</v>
      </c>
      <c r="E6" s="7"/>
      <c r="F6" s="2"/>
    </row>
    <row r="7" ht="15" spans="1:6">
      <c r="A7" s="7"/>
      <c r="B7" s="8" t="s">
        <v>271</v>
      </c>
      <c r="C7" s="9" t="s">
        <v>9</v>
      </c>
      <c r="D7" s="69">
        <v>805000</v>
      </c>
      <c r="E7" s="7"/>
      <c r="F7" s="2"/>
    </row>
    <row r="8" ht="15" spans="1:6">
      <c r="A8" s="7"/>
      <c r="B8" s="8"/>
      <c r="C8" s="9"/>
      <c r="D8" s="70"/>
      <c r="E8" s="7"/>
      <c r="F8" s="2"/>
    </row>
    <row r="9" customHeight="1" spans="1:6">
      <c r="A9" s="7"/>
      <c r="B9" s="11" t="s">
        <v>7</v>
      </c>
      <c r="C9" s="9" t="s">
        <v>6</v>
      </c>
      <c r="D9" s="70">
        <v>5596.7</v>
      </c>
      <c r="E9" s="7"/>
      <c r="F9" s="2"/>
    </row>
    <row r="10" ht="15" customHeight="1" spans="1:6">
      <c r="A10" s="7"/>
      <c r="B10" s="13" t="s">
        <v>8</v>
      </c>
      <c r="C10" s="8" t="s">
        <v>9</v>
      </c>
      <c r="D10" s="69">
        <v>1444246.54</v>
      </c>
      <c r="E10" s="7"/>
      <c r="F10" s="2"/>
    </row>
    <row r="11" customHeight="1" spans="1:6">
      <c r="A11" s="7"/>
      <c r="B11" s="8"/>
      <c r="C11" s="8"/>
      <c r="D11" s="70"/>
      <c r="E11" s="7"/>
      <c r="F11" s="2"/>
    </row>
    <row r="12" ht="15" customHeight="1" spans="1:6">
      <c r="A12" s="7"/>
      <c r="B12" s="13" t="s">
        <v>10</v>
      </c>
      <c r="C12" s="8"/>
      <c r="D12" s="70"/>
      <c r="E12" s="7"/>
      <c r="F12" s="2"/>
    </row>
    <row r="13" ht="16.5" customHeight="1" spans="1:6">
      <c r="A13" s="7">
        <v>1</v>
      </c>
      <c r="B13" s="9" t="s">
        <v>93</v>
      </c>
      <c r="C13" s="9" t="s">
        <v>9</v>
      </c>
      <c r="D13" s="12">
        <v>1420323.07</v>
      </c>
      <c r="E13" s="7"/>
      <c r="F13" s="2"/>
    </row>
    <row r="14" ht="16.5" customHeight="1" spans="1:6">
      <c r="A14" s="7">
        <v>2</v>
      </c>
      <c r="B14" s="9" t="s">
        <v>12</v>
      </c>
      <c r="C14" s="9" t="s">
        <v>9</v>
      </c>
      <c r="D14" s="12">
        <v>5400</v>
      </c>
      <c r="E14" s="7"/>
      <c r="F14" s="2"/>
    </row>
    <row r="15" ht="16.5" customHeight="1" spans="1:6">
      <c r="A15" s="7">
        <v>3</v>
      </c>
      <c r="B15" s="9" t="s">
        <v>272</v>
      </c>
      <c r="C15" s="8"/>
      <c r="D15" s="12">
        <v>420000</v>
      </c>
      <c r="E15" s="7"/>
      <c r="F15" s="2"/>
    </row>
    <row r="16" ht="15" spans="1:6">
      <c r="A16" s="7"/>
      <c r="B16" s="13" t="s">
        <v>13</v>
      </c>
      <c r="C16" s="8" t="s">
        <v>9</v>
      </c>
      <c r="D16" s="69">
        <f>D13+D14+D15</f>
        <v>1845723.07</v>
      </c>
      <c r="E16" s="7"/>
      <c r="F16" s="2"/>
    </row>
    <row r="17" ht="15" spans="1:6">
      <c r="A17" s="7"/>
      <c r="B17" s="8"/>
      <c r="C17" s="8"/>
      <c r="D17" s="7"/>
      <c r="E17" s="7"/>
      <c r="F17" s="2"/>
    </row>
    <row r="18" ht="15" spans="2:6">
      <c r="B18" s="6"/>
      <c r="C18" s="6"/>
      <c r="F18" s="2"/>
    </row>
    <row r="19" ht="15.75" customHeight="1" spans="2:6">
      <c r="B19" s="6"/>
      <c r="C19" s="6" t="s">
        <v>14</v>
      </c>
      <c r="F19" s="2"/>
    </row>
    <row r="20" ht="15" spans="1:6">
      <c r="A20" s="14"/>
      <c r="B20" s="15"/>
      <c r="C20" s="15"/>
      <c r="D20" s="14"/>
      <c r="E20" s="14"/>
      <c r="F20" s="2"/>
    </row>
    <row r="21" ht="15" spans="1:6">
      <c r="A21" s="16" t="s">
        <v>15</v>
      </c>
      <c r="B21" s="17"/>
      <c r="C21" s="18" t="s">
        <v>95</v>
      </c>
      <c r="D21" s="19" t="s">
        <v>16</v>
      </c>
      <c r="E21" s="20"/>
      <c r="F21" s="2"/>
    </row>
    <row r="22" ht="15" spans="1:6">
      <c r="A22" s="16" t="s">
        <v>18</v>
      </c>
      <c r="B22" s="21" t="s">
        <v>19</v>
      </c>
      <c r="C22" s="21" t="s">
        <v>97</v>
      </c>
      <c r="D22" s="19" t="s">
        <v>20</v>
      </c>
      <c r="E22" s="22"/>
      <c r="F22" s="2"/>
    </row>
    <row r="23" ht="25.5" spans="1:6">
      <c r="A23" s="16" t="s">
        <v>18</v>
      </c>
      <c r="B23" s="24" t="s">
        <v>98</v>
      </c>
      <c r="C23" s="25"/>
      <c r="D23" s="7"/>
      <c r="E23" s="7"/>
      <c r="F23" s="2"/>
    </row>
    <row r="24" ht="54" customHeight="1" spans="1:6">
      <c r="A24" s="23" t="s">
        <v>21</v>
      </c>
      <c r="B24" s="26" t="s">
        <v>23</v>
      </c>
      <c r="C24" s="27" t="s">
        <v>9</v>
      </c>
      <c r="D24" s="28">
        <f>D25+D26+D27</f>
        <v>220379.32</v>
      </c>
      <c r="E24" s="7"/>
      <c r="F24" s="2"/>
    </row>
    <row r="25" ht="94.5" customHeight="1" spans="1:6">
      <c r="A25" s="23"/>
      <c r="B25" s="29" t="s">
        <v>24</v>
      </c>
      <c r="C25" s="30"/>
      <c r="D25" s="7">
        <v>103222</v>
      </c>
      <c r="E25" s="7"/>
      <c r="F25" s="2"/>
    </row>
    <row r="26" ht="130.5" customHeight="1" spans="1:6">
      <c r="A26" s="23"/>
      <c r="B26" s="29" t="s">
        <v>25</v>
      </c>
      <c r="C26" s="30"/>
      <c r="D26" s="7">
        <v>106411.66</v>
      </c>
      <c r="E26" s="7"/>
      <c r="F26" s="2"/>
    </row>
    <row r="27" ht="22.5" spans="1:6">
      <c r="A27" s="31"/>
      <c r="B27" s="41" t="s">
        <v>26</v>
      </c>
      <c r="C27" s="71"/>
      <c r="D27" s="7">
        <v>10745.66</v>
      </c>
      <c r="E27" s="7"/>
      <c r="F27" s="2"/>
    </row>
    <row r="28" ht="27.75" customHeight="1" spans="1:6">
      <c r="A28" s="32"/>
      <c r="B28" s="26" t="s">
        <v>27</v>
      </c>
      <c r="C28" s="27" t="s">
        <v>9</v>
      </c>
      <c r="D28" s="28">
        <f>D29+D30</f>
        <v>1343.21</v>
      </c>
      <c r="E28" s="7"/>
      <c r="F28" s="2"/>
    </row>
    <row r="29" ht="15" spans="1:6">
      <c r="A29" s="23"/>
      <c r="B29" s="72" t="s">
        <v>28</v>
      </c>
      <c r="C29" s="36"/>
      <c r="D29" s="7">
        <v>0</v>
      </c>
      <c r="E29" s="7"/>
      <c r="F29" s="2"/>
    </row>
    <row r="30" ht="21" customHeight="1" spans="1:6">
      <c r="A30" s="34"/>
      <c r="B30" s="72" t="s">
        <v>29</v>
      </c>
      <c r="C30" s="36"/>
      <c r="D30" s="7">
        <v>1343.21</v>
      </c>
      <c r="E30" s="7"/>
      <c r="F30" s="2"/>
    </row>
    <row r="31" ht="55.5" customHeight="1" spans="1:6">
      <c r="A31" s="23" t="s">
        <v>30</v>
      </c>
      <c r="B31" s="26" t="s">
        <v>31</v>
      </c>
      <c r="C31" s="37" t="s">
        <v>9</v>
      </c>
      <c r="D31" s="28">
        <f>D32+D33</f>
        <v>48624.64</v>
      </c>
      <c r="E31" s="7"/>
      <c r="F31" s="2"/>
    </row>
    <row r="32" ht="80.25" customHeight="1" spans="1:6">
      <c r="A32" s="23"/>
      <c r="B32" s="29" t="s">
        <v>32</v>
      </c>
      <c r="C32" s="30"/>
      <c r="D32" s="7">
        <v>39624.64</v>
      </c>
      <c r="E32" s="7"/>
      <c r="F32" s="2"/>
    </row>
    <row r="33" ht="24" spans="1:6">
      <c r="A33" s="38"/>
      <c r="B33" s="122" t="s">
        <v>33</v>
      </c>
      <c r="C33" s="40"/>
      <c r="D33" s="7">
        <v>9000</v>
      </c>
      <c r="E33" s="7"/>
      <c r="F33" s="2"/>
    </row>
    <row r="34" ht="51" spans="1:6">
      <c r="A34" s="38" t="s">
        <v>34</v>
      </c>
      <c r="B34" s="26" t="s">
        <v>35</v>
      </c>
      <c r="C34" s="13" t="s">
        <v>9</v>
      </c>
      <c r="D34" s="28">
        <f>D35+D36+D37</f>
        <v>4230</v>
      </c>
      <c r="E34" s="7"/>
      <c r="F34" s="2"/>
    </row>
    <row r="35" ht="45" spans="1:6">
      <c r="A35" s="38"/>
      <c r="B35" s="41" t="s">
        <v>36</v>
      </c>
      <c r="C35" s="40"/>
      <c r="D35" s="7">
        <v>0</v>
      </c>
      <c r="E35" s="7"/>
      <c r="F35" s="2"/>
    </row>
    <row r="36" ht="24" customHeight="1" spans="1:6">
      <c r="A36" s="34"/>
      <c r="B36" s="39" t="s">
        <v>99</v>
      </c>
      <c r="C36" s="40"/>
      <c r="D36" s="7">
        <v>4230</v>
      </c>
      <c r="E36" s="7"/>
      <c r="F36" s="2"/>
    </row>
    <row r="37" ht="22.5" spans="1:6">
      <c r="A37" s="34"/>
      <c r="B37" s="39" t="s">
        <v>38</v>
      </c>
      <c r="C37" s="40"/>
      <c r="D37" s="7">
        <v>0</v>
      </c>
      <c r="E37" s="7"/>
      <c r="F37" s="2"/>
    </row>
    <row r="38" ht="22.5" customHeight="1" spans="1:6">
      <c r="A38" s="32" t="s">
        <v>39</v>
      </c>
      <c r="B38" s="42" t="s">
        <v>40</v>
      </c>
      <c r="C38" s="21" t="s">
        <v>9</v>
      </c>
      <c r="D38" s="28">
        <f>D39+D40+D41+D43+D44+D45+D46</f>
        <v>55058.33</v>
      </c>
      <c r="E38" s="7"/>
      <c r="F38" s="2"/>
    </row>
    <row r="39" ht="15" spans="1:6">
      <c r="A39" s="32"/>
      <c r="B39" s="44" t="s">
        <v>41</v>
      </c>
      <c r="C39" s="45"/>
      <c r="D39" s="7">
        <v>5712.84</v>
      </c>
      <c r="E39" s="7"/>
      <c r="F39" s="2"/>
    </row>
    <row r="40" ht="22.5" spans="1:6">
      <c r="A40" s="43"/>
      <c r="B40" s="44" t="s">
        <v>42</v>
      </c>
      <c r="C40" s="45"/>
      <c r="D40" s="7">
        <v>29500</v>
      </c>
      <c r="E40" s="7"/>
      <c r="F40" s="2"/>
    </row>
    <row r="41" ht="15" spans="1:6">
      <c r="A41" s="43"/>
      <c r="B41" s="46" t="s">
        <v>43</v>
      </c>
      <c r="C41" s="45"/>
      <c r="D41" s="1">
        <v>17745.96</v>
      </c>
      <c r="E41" s="7"/>
      <c r="F41" s="2"/>
    </row>
    <row r="42" ht="45" spans="1:6">
      <c r="A42" s="43"/>
      <c r="B42" s="47" t="s">
        <v>44</v>
      </c>
      <c r="C42" s="45"/>
      <c r="D42" s="7"/>
      <c r="E42" s="7"/>
      <c r="F42" s="2"/>
    </row>
    <row r="43" ht="15" spans="1:6">
      <c r="A43" s="43"/>
      <c r="B43" s="48" t="s">
        <v>45</v>
      </c>
      <c r="C43" s="45"/>
      <c r="D43" s="7">
        <v>601.65</v>
      </c>
      <c r="E43" s="7"/>
      <c r="F43" s="2"/>
    </row>
    <row r="44" ht="15" spans="1:6">
      <c r="A44" s="43"/>
      <c r="B44" s="48" t="s">
        <v>46</v>
      </c>
      <c r="C44" s="45"/>
      <c r="D44" s="7">
        <v>1497.88</v>
      </c>
      <c r="E44" s="7"/>
      <c r="F44" s="2"/>
    </row>
    <row r="45" ht="22.5" spans="1:6">
      <c r="A45" s="43"/>
      <c r="B45" s="48" t="s">
        <v>47</v>
      </c>
      <c r="C45" s="45"/>
      <c r="D45" s="7">
        <v>0</v>
      </c>
      <c r="E45" s="7"/>
      <c r="F45" s="2"/>
    </row>
    <row r="46" ht="22.5" spans="1:6">
      <c r="A46" s="30"/>
      <c r="B46" s="48" t="s">
        <v>48</v>
      </c>
      <c r="C46" s="45"/>
      <c r="D46" s="7">
        <v>0</v>
      </c>
      <c r="E46" s="7"/>
      <c r="F46" s="2"/>
    </row>
    <row r="47" ht="51" spans="1:6">
      <c r="A47" s="13" t="s">
        <v>49</v>
      </c>
      <c r="B47" s="49" t="s">
        <v>50</v>
      </c>
      <c r="C47" s="50"/>
      <c r="D47" s="7"/>
      <c r="E47" s="7"/>
      <c r="F47" s="2"/>
    </row>
    <row r="48" ht="15" spans="1:6">
      <c r="A48" s="13"/>
      <c r="B48" s="51" t="s">
        <v>51</v>
      </c>
      <c r="C48" s="50"/>
      <c r="D48" s="7"/>
      <c r="E48" s="7"/>
      <c r="F48" s="2"/>
    </row>
    <row r="49" ht="25.5" spans="1:6">
      <c r="A49" s="50"/>
      <c r="B49" s="52" t="s">
        <v>52</v>
      </c>
      <c r="C49" s="21" t="s">
        <v>9</v>
      </c>
      <c r="D49" s="28">
        <f>D50+D51+D52+D54+D53</f>
        <v>277080.56</v>
      </c>
      <c r="E49" s="7"/>
      <c r="F49" s="2"/>
    </row>
    <row r="50" ht="22.5" spans="1:6">
      <c r="A50" s="32"/>
      <c r="B50" s="29" t="s">
        <v>273</v>
      </c>
      <c r="C50" s="40"/>
      <c r="D50" s="7">
        <v>150375.61</v>
      </c>
      <c r="E50" s="7"/>
      <c r="F50" s="2"/>
    </row>
    <row r="51" ht="15" spans="1:6">
      <c r="A51" s="34"/>
      <c r="B51" s="53" t="s">
        <v>274</v>
      </c>
      <c r="C51" s="40"/>
      <c r="D51" s="7">
        <v>60935</v>
      </c>
      <c r="E51" s="7"/>
      <c r="F51" s="2"/>
    </row>
    <row r="52" ht="15" spans="1:6">
      <c r="A52" s="32"/>
      <c r="B52" s="53" t="s">
        <v>275</v>
      </c>
      <c r="C52" s="40"/>
      <c r="D52" s="7">
        <v>58263</v>
      </c>
      <c r="E52" s="7"/>
      <c r="F52" s="2"/>
    </row>
    <row r="53" ht="15" spans="1:6">
      <c r="A53" s="32"/>
      <c r="B53" s="53" t="s">
        <v>54</v>
      </c>
      <c r="C53" s="40"/>
      <c r="D53" s="7">
        <v>0</v>
      </c>
      <c r="E53" s="7"/>
      <c r="F53" s="2"/>
    </row>
    <row r="54" ht="15" spans="1:6">
      <c r="A54" s="32"/>
      <c r="B54" s="53" t="s">
        <v>211</v>
      </c>
      <c r="C54" s="40"/>
      <c r="D54" s="7">
        <v>7506.95</v>
      </c>
      <c r="E54" s="7"/>
      <c r="F54" s="2"/>
    </row>
    <row r="55" ht="15" spans="1:6">
      <c r="A55" s="32"/>
      <c r="B55" s="78" t="s">
        <v>56</v>
      </c>
      <c r="C55" s="50"/>
      <c r="D55" s="7"/>
      <c r="E55" s="7"/>
      <c r="F55" s="2"/>
    </row>
    <row r="56" ht="15" spans="1:6">
      <c r="A56" s="50"/>
      <c r="B56" s="79" t="s">
        <v>57</v>
      </c>
      <c r="C56" s="21" t="s">
        <v>9</v>
      </c>
      <c r="D56" s="91">
        <f>D57+D58+D59+D60+D61</f>
        <v>301630.9</v>
      </c>
      <c r="E56" s="7"/>
      <c r="F56" s="2"/>
    </row>
    <row r="57" ht="15" spans="1:6">
      <c r="A57" s="18"/>
      <c r="B57" s="80" t="s">
        <v>58</v>
      </c>
      <c r="C57" s="81"/>
      <c r="D57" s="7">
        <v>55176</v>
      </c>
      <c r="E57" s="7"/>
      <c r="F57" s="2"/>
    </row>
    <row r="58" ht="15" spans="1:6">
      <c r="A58" s="18"/>
      <c r="B58" s="80" t="s">
        <v>59</v>
      </c>
      <c r="C58" s="40"/>
      <c r="D58" s="36">
        <v>94537.51</v>
      </c>
      <c r="E58" s="7"/>
      <c r="F58" s="2"/>
    </row>
    <row r="59" ht="15" spans="1:6">
      <c r="A59" s="18"/>
      <c r="B59" s="80" t="s">
        <v>60</v>
      </c>
      <c r="C59" s="81"/>
      <c r="D59" s="7">
        <v>10056</v>
      </c>
      <c r="E59" s="7"/>
      <c r="F59" s="2"/>
    </row>
    <row r="60" ht="15" spans="1:6">
      <c r="A60" s="18"/>
      <c r="B60" s="117" t="s">
        <v>62</v>
      </c>
      <c r="C60" s="40"/>
      <c r="D60" s="7">
        <v>141861.39</v>
      </c>
      <c r="E60" s="7"/>
      <c r="F60" s="2"/>
    </row>
    <row r="61" ht="15" spans="1:6">
      <c r="A61" s="18"/>
      <c r="B61" s="53" t="s">
        <v>276</v>
      </c>
      <c r="C61" s="40"/>
      <c r="D61" s="7">
        <v>0</v>
      </c>
      <c r="E61" s="7"/>
      <c r="F61" s="2"/>
    </row>
    <row r="62" ht="15" spans="1:6">
      <c r="A62" s="34" t="s">
        <v>63</v>
      </c>
      <c r="B62" s="54" t="s">
        <v>66</v>
      </c>
      <c r="C62" s="55" t="s">
        <v>9</v>
      </c>
      <c r="D62" s="28">
        <v>504863.02</v>
      </c>
      <c r="E62" s="7"/>
      <c r="F62" s="2"/>
    </row>
    <row r="63" ht="33.75" spans="1:6">
      <c r="A63" s="34"/>
      <c r="B63" s="56" t="s">
        <v>67</v>
      </c>
      <c r="C63" s="57"/>
      <c r="D63" s="28"/>
      <c r="E63" s="7"/>
      <c r="F63" s="2"/>
    </row>
    <row r="64" ht="48" spans="1:6">
      <c r="A64" s="32" t="s">
        <v>65</v>
      </c>
      <c r="B64" s="58" t="s">
        <v>69</v>
      </c>
      <c r="C64" s="57" t="s">
        <v>9</v>
      </c>
      <c r="D64" s="28">
        <v>110143.06</v>
      </c>
      <c r="E64" s="7"/>
      <c r="F64" s="2"/>
    </row>
    <row r="65" ht="60" spans="1:6">
      <c r="A65" s="32" t="s">
        <v>68</v>
      </c>
      <c r="B65" s="59" t="s">
        <v>108</v>
      </c>
      <c r="C65" s="57" t="s">
        <v>9</v>
      </c>
      <c r="D65" s="28">
        <v>225780.12</v>
      </c>
      <c r="E65" s="7"/>
      <c r="F65" s="2"/>
    </row>
    <row r="66" ht="15" spans="1:6">
      <c r="A66" s="32" t="s">
        <v>70</v>
      </c>
      <c r="B66" s="60" t="s">
        <v>73</v>
      </c>
      <c r="C66" s="57" t="s">
        <v>9</v>
      </c>
      <c r="D66" s="28">
        <v>110743.38</v>
      </c>
      <c r="E66" s="7"/>
      <c r="F66" s="2"/>
    </row>
    <row r="67" ht="15" spans="1:6">
      <c r="A67" s="32" t="s">
        <v>70</v>
      </c>
      <c r="B67" s="61" t="s">
        <v>74</v>
      </c>
      <c r="C67" s="57" t="s">
        <v>9</v>
      </c>
      <c r="D67" s="91">
        <f>D66+D65+D64+D62+D56+D49+D38+D34+D31+D28+D24</f>
        <v>1859876.54</v>
      </c>
      <c r="E67" s="7"/>
      <c r="F67" s="2"/>
    </row>
    <row r="68" ht="15.75" spans="1:6">
      <c r="A68" s="62"/>
      <c r="B68" s="63"/>
      <c r="C68" s="64"/>
      <c r="D68" s="65"/>
      <c r="E68" s="66"/>
      <c r="F68" s="2"/>
    </row>
    <row r="69" ht="15.75" spans="1:5">
      <c r="A69" s="62"/>
      <c r="B69" s="63" t="s">
        <v>83</v>
      </c>
      <c r="C69" s="64"/>
      <c r="D69" s="96">
        <f>D6+D13+D14+D62-D67</f>
        <v>134051.51</v>
      </c>
      <c r="E69" s="66"/>
    </row>
    <row r="70" spans="1:4">
      <c r="A70" s="63"/>
      <c r="B70" s="63" t="s">
        <v>271</v>
      </c>
      <c r="C70" s="67"/>
      <c r="D70" s="68">
        <f>D7+D15-D62</f>
        <v>720136.98</v>
      </c>
    </row>
    <row r="71" spans="1:3">
      <c r="A71" s="63"/>
      <c r="B71" s="6"/>
      <c r="C71" s="123"/>
    </row>
    <row r="72" spans="1:3">
      <c r="A72" s="63"/>
      <c r="B72" s="6"/>
      <c r="C72" s="123"/>
    </row>
    <row r="73" spans="1:3">
      <c r="A73" s="63"/>
      <c r="B73" s="6"/>
      <c r="C73" s="123"/>
    </row>
    <row r="74" spans="1:3">
      <c r="A74" s="63"/>
      <c r="B74" s="6"/>
      <c r="C74" s="123"/>
    </row>
    <row r="75" spans="1:4">
      <c r="A75" s="62"/>
      <c r="B75" s="68" t="s">
        <v>76</v>
      </c>
      <c r="C75" s="68"/>
      <c r="D75" s="68" t="s">
        <v>77</v>
      </c>
    </row>
    <row r="76" spans="1:4">
      <c r="A76" s="62"/>
      <c r="B76" s="68" t="s">
        <v>78</v>
      </c>
      <c r="C76" s="68"/>
      <c r="D76" s="68" t="s">
        <v>79</v>
      </c>
    </row>
    <row r="78" spans="2:2">
      <c r="B78" s="1" t="s">
        <v>277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workbookViewId="0">
      <selection activeCell="L64" sqref="L64"/>
    </sheetView>
  </sheetViews>
  <sheetFormatPr defaultColWidth="9" defaultRowHeight="14.25"/>
  <cols>
    <col min="1" max="1" width="4.71428571428571" style="1" customWidth="1"/>
    <col min="2" max="2" width="37.4285714285714" style="1" customWidth="1"/>
    <col min="3" max="3" width="8.57142857142857" style="1" customWidth="1"/>
    <col min="4" max="4" width="12.2857142857143" style="1" customWidth="1"/>
    <col min="5" max="5" width="11.8571428571429" style="1" customWidth="1"/>
    <col min="6" max="6" width="11.2857142857143" style="1" customWidth="1"/>
    <col min="7" max="7" width="9" style="1"/>
    <col min="8" max="8" width="10.4285714285714" style="1" customWidth="1"/>
    <col min="9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278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279</v>
      </c>
    </row>
    <row r="6" spans="1:5">
      <c r="A6" s="7"/>
      <c r="B6" s="8" t="s">
        <v>89</v>
      </c>
      <c r="C6" s="8"/>
      <c r="D6" s="119">
        <v>94102.06</v>
      </c>
      <c r="E6" s="7"/>
    </row>
    <row r="7" spans="1:5">
      <c r="A7" s="7"/>
      <c r="B7" s="8" t="s">
        <v>90</v>
      </c>
      <c r="C7" s="8"/>
      <c r="D7" s="119">
        <v>304720.97</v>
      </c>
      <c r="E7" s="7"/>
    </row>
    <row r="8" ht="15" spans="1:6">
      <c r="A8" s="7"/>
      <c r="B8" s="11" t="s">
        <v>5</v>
      </c>
      <c r="C8" s="8"/>
      <c r="D8" s="120">
        <v>7207.92</v>
      </c>
      <c r="E8" s="7"/>
      <c r="F8" s="65"/>
    </row>
    <row r="9" ht="15" spans="1:10">
      <c r="A9" s="7"/>
      <c r="B9" s="11" t="s">
        <v>7</v>
      </c>
      <c r="C9" s="8"/>
      <c r="D9" s="120">
        <v>5050.52</v>
      </c>
      <c r="E9" s="7"/>
      <c r="F9" s="65"/>
      <c r="J9" s="1" t="s">
        <v>245</v>
      </c>
    </row>
    <row r="10" ht="15" spans="1:6">
      <c r="A10" s="7"/>
      <c r="B10" s="13" t="s">
        <v>8</v>
      </c>
      <c r="C10" s="8"/>
      <c r="D10" s="119">
        <v>1097529</v>
      </c>
      <c r="E10" s="7"/>
      <c r="F10" s="65"/>
    </row>
    <row r="11" ht="19.5" customHeight="1" spans="1:6">
      <c r="A11" s="7"/>
      <c r="B11" s="8"/>
      <c r="C11" s="8"/>
      <c r="D11" s="120"/>
      <c r="E11" s="7"/>
      <c r="F11" s="83"/>
    </row>
    <row r="12" ht="16.5" customHeight="1" spans="1:6">
      <c r="A12" s="7"/>
      <c r="B12" s="13" t="s">
        <v>10</v>
      </c>
      <c r="C12" s="8"/>
      <c r="D12" s="120"/>
      <c r="E12" s="7"/>
      <c r="F12" s="66"/>
    </row>
    <row r="13" spans="1:6">
      <c r="A13" s="7">
        <v>1</v>
      </c>
      <c r="B13" s="9" t="s">
        <v>93</v>
      </c>
      <c r="C13" s="8"/>
      <c r="D13" s="120">
        <v>880328.08</v>
      </c>
      <c r="E13" s="7"/>
      <c r="F13" s="82"/>
    </row>
    <row r="14" customHeight="1" spans="1:6">
      <c r="A14" s="7">
        <v>2</v>
      </c>
      <c r="B14" s="9" t="s">
        <v>94</v>
      </c>
      <c r="C14" s="8"/>
      <c r="D14" s="120">
        <v>192047.09</v>
      </c>
      <c r="E14" s="7"/>
      <c r="F14" s="82"/>
    </row>
    <row r="15" ht="16.5" customHeight="1" spans="1:6">
      <c r="A15" s="7">
        <v>3</v>
      </c>
      <c r="B15" s="9" t="s">
        <v>12</v>
      </c>
      <c r="C15" s="8"/>
      <c r="D15" s="120">
        <v>15000</v>
      </c>
      <c r="E15" s="7"/>
      <c r="F15" s="82"/>
    </row>
    <row r="16" customHeight="1" spans="1:6">
      <c r="A16" s="7"/>
      <c r="B16" s="13" t="s">
        <v>13</v>
      </c>
      <c r="C16" s="8"/>
      <c r="D16" s="119">
        <f>D13+D14+D15</f>
        <v>1087375.17</v>
      </c>
      <c r="E16" s="7"/>
      <c r="F16" s="66"/>
    </row>
    <row r="17" ht="15" customHeight="1" spans="1:6">
      <c r="A17" s="7"/>
      <c r="B17" s="8"/>
      <c r="C17" s="8"/>
      <c r="D17" s="7"/>
      <c r="E17" s="7"/>
      <c r="F17" s="82"/>
    </row>
    <row r="18" ht="16.5" customHeight="1" spans="2:6">
      <c r="B18" s="6"/>
      <c r="C18" s="6"/>
      <c r="F18" s="82"/>
    </row>
    <row r="19" ht="15" customHeight="1" spans="2:6">
      <c r="B19" s="6"/>
      <c r="C19" s="6" t="s">
        <v>14</v>
      </c>
      <c r="F19" s="66"/>
    </row>
    <row r="20" ht="12.75" customHeight="1" spans="1:6">
      <c r="A20" s="14"/>
      <c r="B20" s="15"/>
      <c r="C20" s="15"/>
      <c r="D20" s="14"/>
      <c r="E20" s="14"/>
      <c r="F20" s="82"/>
    </row>
    <row r="21" ht="15" spans="1:6">
      <c r="A21" s="16" t="s">
        <v>15</v>
      </c>
      <c r="B21" s="16"/>
      <c r="C21" s="21" t="s">
        <v>95</v>
      </c>
      <c r="D21" s="121" t="s">
        <v>16</v>
      </c>
      <c r="E21" s="71"/>
      <c r="F21" s="82"/>
    </row>
    <row r="22" ht="15" spans="1:6">
      <c r="A22" s="16" t="s">
        <v>18</v>
      </c>
      <c r="B22" s="21" t="s">
        <v>19</v>
      </c>
      <c r="C22" s="21" t="s">
        <v>97</v>
      </c>
      <c r="D22" s="19" t="s">
        <v>20</v>
      </c>
      <c r="E22" s="22"/>
      <c r="F22" s="66"/>
    </row>
    <row r="23" ht="25.5" spans="1:6">
      <c r="A23" s="23" t="s">
        <v>21</v>
      </c>
      <c r="B23" s="24" t="s">
        <v>98</v>
      </c>
      <c r="C23" s="25"/>
      <c r="D23" s="7"/>
      <c r="E23" s="7"/>
      <c r="F23" s="82"/>
    </row>
    <row r="24" ht="51" spans="1:6">
      <c r="A24" s="23"/>
      <c r="B24" s="26" t="s">
        <v>23</v>
      </c>
      <c r="C24" s="27">
        <f>C25+C26+C27</f>
        <v>2.87</v>
      </c>
      <c r="D24" s="28">
        <f>D25+D26+D27</f>
        <v>241980.45</v>
      </c>
      <c r="E24" s="7"/>
      <c r="F24" s="82"/>
    </row>
    <row r="25" ht="90" spans="1:6">
      <c r="A25" s="23"/>
      <c r="B25" s="29" t="s">
        <v>24</v>
      </c>
      <c r="C25" s="30">
        <v>1.42</v>
      </c>
      <c r="D25" s="7">
        <v>119398.45</v>
      </c>
      <c r="E25" s="7"/>
      <c r="F25" s="82"/>
    </row>
    <row r="26" ht="112.5" spans="1:6">
      <c r="A26" s="31"/>
      <c r="B26" s="29" t="s">
        <v>25</v>
      </c>
      <c r="C26" s="30">
        <v>1.29</v>
      </c>
      <c r="D26" s="7">
        <v>112885</v>
      </c>
      <c r="E26" s="7"/>
      <c r="F26" s="66"/>
    </row>
    <row r="27" ht="22.5" spans="1:6">
      <c r="A27" s="32"/>
      <c r="B27" s="41" t="s">
        <v>26</v>
      </c>
      <c r="C27" s="71">
        <v>0.16</v>
      </c>
      <c r="D27" s="7">
        <v>9697</v>
      </c>
      <c r="E27" s="7"/>
      <c r="F27" s="82"/>
    </row>
    <row r="28" ht="25.5" spans="1:6">
      <c r="A28" s="23"/>
      <c r="B28" s="26" t="s">
        <v>27</v>
      </c>
      <c r="C28" s="27">
        <f>C29+C30</f>
        <v>0.22</v>
      </c>
      <c r="D28" s="28">
        <f>D29+D30</f>
        <v>13924.25</v>
      </c>
      <c r="E28" s="7"/>
      <c r="F28" s="82"/>
    </row>
    <row r="29" ht="13" customHeight="1" spans="1:6">
      <c r="A29" s="34"/>
      <c r="B29" s="72" t="s">
        <v>28</v>
      </c>
      <c r="C29" s="36">
        <v>0.18</v>
      </c>
      <c r="D29" s="7">
        <v>11500</v>
      </c>
      <c r="E29" s="7"/>
      <c r="F29" s="82"/>
    </row>
    <row r="30" ht="13" customHeight="1" spans="1:6">
      <c r="A30" s="23"/>
      <c r="B30" s="72" t="s">
        <v>29</v>
      </c>
      <c r="C30" s="36">
        <v>0.04</v>
      </c>
      <c r="D30" s="7">
        <v>2424.25</v>
      </c>
      <c r="E30" s="7"/>
      <c r="F30" s="82"/>
    </row>
    <row r="31" ht="43.5" customHeight="1" spans="1:6">
      <c r="A31" s="23" t="s">
        <v>30</v>
      </c>
      <c r="B31" s="26" t="s">
        <v>31</v>
      </c>
      <c r="C31" s="37">
        <f>C32+C33</f>
        <v>0.8</v>
      </c>
      <c r="D31" s="28">
        <f>D32+D33</f>
        <v>43940</v>
      </c>
      <c r="E31" s="7"/>
      <c r="F31" s="82"/>
    </row>
    <row r="32" ht="80" customHeight="1" spans="1:6">
      <c r="A32" s="38"/>
      <c r="B32" s="29" t="s">
        <v>32</v>
      </c>
      <c r="C32" s="30">
        <v>0.56</v>
      </c>
      <c r="D32" s="7">
        <v>33940</v>
      </c>
      <c r="E32" s="7"/>
      <c r="F32" s="82"/>
    </row>
    <row r="33" ht="22.5" spans="1:6">
      <c r="A33" s="38"/>
      <c r="B33" s="39" t="s">
        <v>33</v>
      </c>
      <c r="C33" s="40">
        <v>0.24</v>
      </c>
      <c r="D33" s="7">
        <v>10000</v>
      </c>
      <c r="E33" s="7"/>
      <c r="F33" s="82"/>
    </row>
    <row r="34" ht="54.75" customHeight="1" spans="1:6">
      <c r="A34" s="38" t="s">
        <v>34</v>
      </c>
      <c r="B34" s="26" t="s">
        <v>35</v>
      </c>
      <c r="C34" s="13">
        <f>C35+C36+C37</f>
        <v>0.22</v>
      </c>
      <c r="D34" s="28">
        <f>D35+D36+D37</f>
        <v>5366</v>
      </c>
      <c r="E34" s="7"/>
      <c r="F34" s="83"/>
    </row>
    <row r="35" ht="33.75" spans="1:6">
      <c r="A35" s="34"/>
      <c r="B35" s="41" t="s">
        <v>36</v>
      </c>
      <c r="C35" s="40">
        <v>0.1</v>
      </c>
      <c r="D35" s="7">
        <v>3210</v>
      </c>
      <c r="E35" s="7"/>
      <c r="F35" s="83"/>
    </row>
    <row r="36" ht="22.5" spans="1:6">
      <c r="A36" s="34"/>
      <c r="B36" s="39" t="s">
        <v>99</v>
      </c>
      <c r="C36" s="40">
        <v>0.12</v>
      </c>
      <c r="D36" s="7">
        <v>2156</v>
      </c>
      <c r="E36" s="7"/>
      <c r="F36" s="65"/>
    </row>
    <row r="37" ht="22.5" spans="1:6">
      <c r="A37" s="34"/>
      <c r="B37" s="39" t="s">
        <v>38</v>
      </c>
      <c r="C37" s="40">
        <v>0</v>
      </c>
      <c r="D37" s="7">
        <v>0</v>
      </c>
      <c r="E37" s="7"/>
      <c r="F37" s="82"/>
    </row>
    <row r="38" ht="15.75" spans="1:6">
      <c r="A38" s="32" t="s">
        <v>39</v>
      </c>
      <c r="B38" s="42" t="s">
        <v>40</v>
      </c>
      <c r="C38" s="21">
        <f>C39+C40+C41+C43+C44+C45</f>
        <v>0.8</v>
      </c>
      <c r="D38" s="28">
        <f>D39+D40+D41+D43+D44+D45</f>
        <v>36255.45</v>
      </c>
      <c r="E38" s="7"/>
      <c r="F38" s="82"/>
    </row>
    <row r="39" spans="1:6">
      <c r="A39" s="43"/>
      <c r="B39" s="44" t="s">
        <v>41</v>
      </c>
      <c r="C39" s="45">
        <v>0.11</v>
      </c>
      <c r="D39" s="7">
        <v>3601.92</v>
      </c>
      <c r="E39" s="7"/>
      <c r="F39" s="82"/>
    </row>
    <row r="40" ht="22.5" spans="1:6">
      <c r="A40" s="43"/>
      <c r="B40" s="44" t="s">
        <v>42</v>
      </c>
      <c r="C40" s="45">
        <v>0.22</v>
      </c>
      <c r="D40" s="7">
        <v>8500</v>
      </c>
      <c r="E40" s="7"/>
      <c r="F40" s="83"/>
    </row>
    <row r="41" ht="15" spans="1:6">
      <c r="A41" s="43"/>
      <c r="B41" s="46" t="s">
        <v>43</v>
      </c>
      <c r="C41" s="73">
        <v>0.3</v>
      </c>
      <c r="D41" s="1">
        <v>17575.81</v>
      </c>
      <c r="E41" s="7"/>
      <c r="F41" s="66"/>
    </row>
    <row r="42" ht="45" spans="1:6">
      <c r="A42" s="32"/>
      <c r="B42" s="47" t="s">
        <v>44</v>
      </c>
      <c r="C42" s="74"/>
      <c r="D42" s="7"/>
      <c r="E42" s="7"/>
      <c r="F42" s="82"/>
    </row>
    <row r="43" spans="1:6">
      <c r="A43" s="43"/>
      <c r="B43" s="48" t="s">
        <v>127</v>
      </c>
      <c r="C43" s="75">
        <v>0</v>
      </c>
      <c r="D43" s="7">
        <v>0</v>
      </c>
      <c r="E43" s="7"/>
      <c r="F43" s="82"/>
    </row>
    <row r="44" spans="1:6">
      <c r="A44" s="43"/>
      <c r="B44" s="48" t="s">
        <v>101</v>
      </c>
      <c r="C44" s="75">
        <v>0.01</v>
      </c>
      <c r="D44" s="7">
        <v>859.57</v>
      </c>
      <c r="E44" s="7"/>
      <c r="F44" s="82"/>
    </row>
    <row r="45" spans="1:6">
      <c r="A45" s="43"/>
      <c r="B45" s="48" t="s">
        <v>102</v>
      </c>
      <c r="C45" s="76">
        <v>0.16</v>
      </c>
      <c r="D45" s="7">
        <v>5718.15</v>
      </c>
      <c r="E45" s="7"/>
      <c r="F45" s="82"/>
    </row>
    <row r="46" ht="51" spans="1:6">
      <c r="A46" s="13" t="s">
        <v>49</v>
      </c>
      <c r="B46" s="49" t="s">
        <v>50</v>
      </c>
      <c r="C46" s="50"/>
      <c r="D46" s="7"/>
      <c r="E46" s="7"/>
      <c r="F46" s="82"/>
    </row>
    <row r="47" ht="15" spans="1:6">
      <c r="A47" s="50"/>
      <c r="B47" s="51" t="s">
        <v>51</v>
      </c>
      <c r="C47" s="50"/>
      <c r="D47" s="7"/>
      <c r="E47" s="7"/>
      <c r="F47" s="65"/>
    </row>
    <row r="48" ht="25.5" spans="1:6">
      <c r="A48" s="32"/>
      <c r="B48" s="52" t="s">
        <v>52</v>
      </c>
      <c r="C48" s="21">
        <f>C49+C51+C50</f>
        <v>1.25</v>
      </c>
      <c r="D48" s="28">
        <f>D49+D50+D51</f>
        <v>92587.38</v>
      </c>
      <c r="E48" s="7"/>
      <c r="F48" s="65"/>
    </row>
    <row r="49" ht="24" customHeight="1" spans="1:6">
      <c r="A49" s="34"/>
      <c r="B49" s="29" t="s">
        <v>53</v>
      </c>
      <c r="C49" s="40">
        <v>1.16</v>
      </c>
      <c r="D49" s="7">
        <v>92587.38</v>
      </c>
      <c r="E49" s="7"/>
      <c r="F49" s="66"/>
    </row>
    <row r="50" ht="15" spans="1:6">
      <c r="A50" s="32"/>
      <c r="B50" s="53" t="s">
        <v>54</v>
      </c>
      <c r="C50" s="77">
        <v>0.01</v>
      </c>
      <c r="D50" s="7">
        <v>0</v>
      </c>
      <c r="E50" s="7"/>
      <c r="F50" s="66"/>
    </row>
    <row r="51" ht="22.5" spans="1:6">
      <c r="A51" s="32"/>
      <c r="B51" s="53" t="s">
        <v>55</v>
      </c>
      <c r="C51" s="77">
        <v>0.08</v>
      </c>
      <c r="D51" s="7">
        <v>0</v>
      </c>
      <c r="E51" s="7"/>
      <c r="F51" s="66"/>
    </row>
    <row r="52" ht="15" spans="1:6">
      <c r="A52" s="50"/>
      <c r="B52" s="78" t="s">
        <v>56</v>
      </c>
      <c r="C52" s="50"/>
      <c r="D52" s="7"/>
      <c r="E52" s="7"/>
      <c r="F52" s="66"/>
    </row>
    <row r="53" ht="15" spans="1:5">
      <c r="A53" s="18"/>
      <c r="B53" s="79" t="s">
        <v>57</v>
      </c>
      <c r="C53" s="21">
        <f>C54+C55+C58+C56+C57</f>
        <v>2.67</v>
      </c>
      <c r="D53" s="28">
        <f>D54+D55+D56+D57+D58</f>
        <v>209867.07</v>
      </c>
      <c r="E53" s="7"/>
    </row>
    <row r="54" spans="1:5">
      <c r="A54" s="18"/>
      <c r="B54" s="80" t="s">
        <v>58</v>
      </c>
      <c r="C54" s="81">
        <v>0.43</v>
      </c>
      <c r="D54" s="7">
        <v>27272.81</v>
      </c>
      <c r="E54" s="7"/>
    </row>
    <row r="55" spans="1:5">
      <c r="A55" s="18"/>
      <c r="B55" s="80" t="s">
        <v>59</v>
      </c>
      <c r="C55" s="76">
        <v>0.61</v>
      </c>
      <c r="D55" s="7">
        <v>62075.48</v>
      </c>
      <c r="E55" s="7"/>
    </row>
    <row r="56" spans="1:5">
      <c r="A56" s="18"/>
      <c r="B56" s="80" t="s">
        <v>60</v>
      </c>
      <c r="C56" s="76">
        <v>0.15</v>
      </c>
      <c r="D56" s="7">
        <v>8020</v>
      </c>
      <c r="E56" s="7"/>
    </row>
    <row r="57" spans="1:5">
      <c r="A57" s="18"/>
      <c r="B57" s="80" t="s">
        <v>62</v>
      </c>
      <c r="C57" s="76">
        <v>1.39</v>
      </c>
      <c r="D57" s="7">
        <v>107044.22</v>
      </c>
      <c r="E57" s="7"/>
    </row>
    <row r="58" spans="1:5">
      <c r="A58" s="18"/>
      <c r="B58" s="29" t="s">
        <v>107</v>
      </c>
      <c r="C58" s="40">
        <v>0.09</v>
      </c>
      <c r="D58" s="7">
        <v>5454.56</v>
      </c>
      <c r="E58" s="7"/>
    </row>
    <row r="59" ht="15" spans="1:5">
      <c r="A59" s="34" t="s">
        <v>63</v>
      </c>
      <c r="B59" s="54" t="s">
        <v>66</v>
      </c>
      <c r="C59" s="55">
        <v>3</v>
      </c>
      <c r="D59" s="28">
        <v>55280.61</v>
      </c>
      <c r="E59" s="7"/>
    </row>
    <row r="60" ht="33.75" spans="1:5">
      <c r="A60" s="32"/>
      <c r="B60" s="56" t="s">
        <v>67</v>
      </c>
      <c r="C60" s="57"/>
      <c r="D60" s="28"/>
      <c r="E60" s="7"/>
    </row>
    <row r="61" ht="48" spans="1:5">
      <c r="A61" s="32" t="s">
        <v>65</v>
      </c>
      <c r="B61" s="58" t="s">
        <v>69</v>
      </c>
      <c r="C61" s="57">
        <v>0.95</v>
      </c>
      <c r="D61" s="28">
        <v>62424.43</v>
      </c>
      <c r="E61" s="7"/>
    </row>
    <row r="62" ht="60" spans="1:5">
      <c r="A62" s="32" t="s">
        <v>68</v>
      </c>
      <c r="B62" s="59" t="s">
        <v>108</v>
      </c>
      <c r="C62" s="57">
        <v>3.07</v>
      </c>
      <c r="D62" s="28">
        <v>229256.58</v>
      </c>
      <c r="E62" s="7"/>
    </row>
    <row r="63" ht="15" spans="1:5">
      <c r="A63" s="32" t="s">
        <v>70</v>
      </c>
      <c r="B63" s="60" t="s">
        <v>73</v>
      </c>
      <c r="C63" s="57">
        <v>0.95</v>
      </c>
      <c r="D63" s="28">
        <v>65242.51</v>
      </c>
      <c r="E63" s="7"/>
    </row>
    <row r="64" ht="15.75" spans="1:5">
      <c r="A64" s="32" t="s">
        <v>70</v>
      </c>
      <c r="B64" s="61" t="s">
        <v>74</v>
      </c>
      <c r="C64" s="114">
        <f>C24+C28+C31+C34+C48+C53+C59+C38+C62+C63+C61</f>
        <v>16.8</v>
      </c>
      <c r="D64" s="28">
        <f>D63+D62+D61+D59+D53+D48+D38+D34+D31+D28+D24</f>
        <v>1056124.73</v>
      </c>
      <c r="E64" s="7"/>
    </row>
    <row r="65" ht="15.75" spans="1:5">
      <c r="A65" s="62"/>
      <c r="B65" s="63"/>
      <c r="C65" s="64"/>
      <c r="D65" s="65"/>
      <c r="E65" s="66"/>
    </row>
    <row r="66" ht="15.75" spans="1:5">
      <c r="A66" s="62"/>
      <c r="B66" s="63" t="s">
        <v>109</v>
      </c>
      <c r="C66" s="64"/>
      <c r="D66" s="65">
        <f>D6+D13+D15+D59-D64</f>
        <v>-11413.9800000001</v>
      </c>
      <c r="E66" s="66"/>
    </row>
    <row r="67" ht="15.75" spans="1:5">
      <c r="A67" s="62"/>
      <c r="B67" s="63" t="s">
        <v>110</v>
      </c>
      <c r="C67" s="64"/>
      <c r="D67" s="65">
        <f>D7+D14-D59</f>
        <v>441487.45</v>
      </c>
      <c r="E67" s="66"/>
    </row>
    <row r="68" ht="15.75" spans="2:5">
      <c r="B68" s="63" t="s">
        <v>120</v>
      </c>
      <c r="C68" s="64"/>
      <c r="D68" s="65">
        <f>D66+D67</f>
        <v>430073.47</v>
      </c>
      <c r="E68" s="66"/>
    </row>
    <row r="69" ht="15.75" spans="2:5">
      <c r="B69" s="63"/>
      <c r="C69" s="64"/>
      <c r="D69" s="65"/>
      <c r="E69" s="99"/>
    </row>
    <row r="70" ht="15.75" spans="2:5">
      <c r="B70" s="63"/>
      <c r="C70" s="64"/>
      <c r="D70" s="65"/>
      <c r="E70" s="99"/>
    </row>
    <row r="71" ht="15.75" spans="2:5">
      <c r="B71" s="63"/>
      <c r="C71" s="64"/>
      <c r="D71" s="65"/>
      <c r="E71" s="99"/>
    </row>
    <row r="72" ht="15.75" spans="2:4">
      <c r="B72" s="63"/>
      <c r="C72" s="64"/>
      <c r="D72" s="67"/>
    </row>
    <row r="73" spans="2:4">
      <c r="B73" s="68" t="s">
        <v>76</v>
      </c>
      <c r="C73" s="68"/>
      <c r="D73" s="68" t="s">
        <v>77</v>
      </c>
    </row>
    <row r="74" spans="2:4">
      <c r="B74" s="68" t="s">
        <v>78</v>
      </c>
      <c r="C74" s="68"/>
      <c r="D74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workbookViewId="0">
      <selection activeCell="B1" sqref="B1:E3"/>
    </sheetView>
  </sheetViews>
  <sheetFormatPr defaultColWidth="9" defaultRowHeight="14.25" outlineLevelCol="6"/>
  <cols>
    <col min="1" max="1" width="4.71428571428571" style="1" customWidth="1"/>
    <col min="2" max="2" width="38.7142857142857" style="1" customWidth="1"/>
    <col min="3" max="3" width="9" style="1"/>
    <col min="4" max="4" width="11.5714285714286" style="1" customWidth="1"/>
    <col min="5" max="5" width="11" style="1" customWidth="1"/>
    <col min="6" max="6" width="11.1428571428571" style="1" customWidth="1"/>
    <col min="7" max="7" width="13.1428571428571" style="1" customWidth="1"/>
    <col min="8" max="8" width="14.1428571428571" style="1" customWidth="1"/>
    <col min="9" max="9" width="14.7142857142857" style="1" customWidth="1"/>
    <col min="10" max="12" width="9" style="1"/>
    <col min="13" max="14" width="9.57142857142857" style="1" customWidth="1"/>
    <col min="15" max="16384" width="9" style="1"/>
  </cols>
  <sheetData>
    <row r="1" ht="15" spans="3:7">
      <c r="C1" s="2" t="s">
        <v>0</v>
      </c>
      <c r="D1" s="3"/>
      <c r="G1" s="2"/>
    </row>
    <row r="2" ht="30" customHeight="1" spans="1:7">
      <c r="A2" s="5"/>
      <c r="B2" s="4" t="s">
        <v>129</v>
      </c>
      <c r="C2" s="4"/>
      <c r="D2" s="4"/>
      <c r="E2" s="4"/>
      <c r="F2" s="4"/>
      <c r="G2" s="2"/>
    </row>
    <row r="3" ht="12" customHeight="1" spans="1:7">
      <c r="A3" s="5"/>
      <c r="B3" s="4" t="s">
        <v>280</v>
      </c>
      <c r="C3" s="4"/>
      <c r="D3" s="4"/>
      <c r="E3" s="4"/>
      <c r="G3" s="2"/>
    </row>
    <row r="4" ht="15" spans="1:7">
      <c r="A4" s="5"/>
      <c r="B4" s="4"/>
      <c r="C4" s="4"/>
      <c r="D4" s="4"/>
      <c r="E4" s="4"/>
      <c r="G4" s="2"/>
    </row>
    <row r="5" spans="2:4">
      <c r="B5" s="6" t="s">
        <v>81</v>
      </c>
      <c r="C5" s="6"/>
      <c r="D5" s="6" t="s">
        <v>281</v>
      </c>
    </row>
    <row r="6" ht="15" spans="1:6">
      <c r="A6" s="7"/>
      <c r="B6" s="8" t="s">
        <v>141</v>
      </c>
      <c r="C6" s="9" t="s">
        <v>9</v>
      </c>
      <c r="D6" s="69">
        <v>237840</v>
      </c>
      <c r="E6" s="7"/>
      <c r="F6" s="2"/>
    </row>
    <row r="7" ht="15" spans="1:6">
      <c r="A7" s="7"/>
      <c r="B7" s="8"/>
      <c r="C7" s="9"/>
      <c r="D7" s="28"/>
      <c r="E7" s="7"/>
      <c r="F7" s="2"/>
    </row>
    <row r="8" ht="15" spans="1:6">
      <c r="A8" s="7"/>
      <c r="B8" s="11" t="s">
        <v>5</v>
      </c>
      <c r="C8" s="9" t="s">
        <v>6</v>
      </c>
      <c r="D8" s="70">
        <v>9648.77</v>
      </c>
      <c r="E8" s="7"/>
      <c r="F8" s="2"/>
    </row>
    <row r="9" ht="15" spans="1:6">
      <c r="A9" s="7"/>
      <c r="B9" s="11" t="s">
        <v>7</v>
      </c>
      <c r="C9" s="9" t="s">
        <v>6</v>
      </c>
      <c r="D9" s="70">
        <v>5896.65</v>
      </c>
      <c r="E9" s="7"/>
      <c r="F9" s="2"/>
    </row>
    <row r="10" ht="15" spans="1:6">
      <c r="A10" s="7"/>
      <c r="B10" s="13" t="s">
        <v>8</v>
      </c>
      <c r="C10" s="8" t="s">
        <v>9</v>
      </c>
      <c r="D10" s="70">
        <v>647708.73</v>
      </c>
      <c r="E10" s="7"/>
      <c r="F10" s="2"/>
    </row>
    <row r="11" ht="15" spans="1:6">
      <c r="A11" s="7"/>
      <c r="B11" s="8"/>
      <c r="C11" s="8"/>
      <c r="D11" s="7"/>
      <c r="E11" s="7"/>
      <c r="F11" s="2"/>
    </row>
    <row r="12" ht="15" spans="1:6">
      <c r="A12" s="7"/>
      <c r="B12" s="13" t="s">
        <v>10</v>
      </c>
      <c r="C12" s="8"/>
      <c r="D12" s="7"/>
      <c r="E12" s="7"/>
      <c r="F12" s="2"/>
    </row>
    <row r="13" ht="15" spans="1:6">
      <c r="A13" s="7">
        <v>1</v>
      </c>
      <c r="B13" s="9" t="s">
        <v>11</v>
      </c>
      <c r="C13" s="9" t="s">
        <v>9</v>
      </c>
      <c r="D13" s="70">
        <f>600837.28+65.24</f>
        <v>600902.52</v>
      </c>
      <c r="E13" s="7"/>
      <c r="F13" s="2"/>
    </row>
    <row r="14" ht="12" customHeight="1" spans="1:6">
      <c r="A14" s="7">
        <v>2</v>
      </c>
      <c r="B14" s="9" t="s">
        <v>12</v>
      </c>
      <c r="C14" s="9" t="s">
        <v>9</v>
      </c>
      <c r="D14" s="70">
        <v>318600</v>
      </c>
      <c r="E14" s="7"/>
      <c r="F14" s="2"/>
    </row>
    <row r="15" ht="15" spans="1:6">
      <c r="A15" s="7">
        <v>3</v>
      </c>
      <c r="B15" s="9" t="s">
        <v>124</v>
      </c>
      <c r="C15" s="9" t="s">
        <v>9</v>
      </c>
      <c r="D15" s="70">
        <v>33535.62</v>
      </c>
      <c r="E15" s="7"/>
      <c r="F15" s="2"/>
    </row>
    <row r="16" ht="15" spans="1:6">
      <c r="A16" s="7"/>
      <c r="B16" s="13" t="s">
        <v>13</v>
      </c>
      <c r="C16" s="8" t="s">
        <v>9</v>
      </c>
      <c r="D16" s="69">
        <f>D13+D14+D15</f>
        <v>953038.14</v>
      </c>
      <c r="E16" s="7"/>
      <c r="F16" s="2"/>
    </row>
    <row r="17" ht="15" spans="1:6">
      <c r="A17" s="7"/>
      <c r="B17" s="8"/>
      <c r="C17" s="8"/>
      <c r="D17" s="7"/>
      <c r="E17" s="7"/>
      <c r="F17" s="2"/>
    </row>
    <row r="18" ht="15" spans="2:6">
      <c r="B18" s="6"/>
      <c r="C18" s="6"/>
      <c r="F18" s="2"/>
    </row>
    <row r="19" ht="15" spans="2:6">
      <c r="B19" s="6"/>
      <c r="C19" s="6" t="s">
        <v>14</v>
      </c>
      <c r="F19" s="2"/>
    </row>
    <row r="20" ht="15" spans="1:6">
      <c r="A20" s="14"/>
      <c r="B20" s="15"/>
      <c r="C20" s="15"/>
      <c r="D20" s="14"/>
      <c r="E20" s="14"/>
      <c r="F20" s="2"/>
    </row>
    <row r="21" ht="15" spans="1:6">
      <c r="A21" s="16" t="s">
        <v>15</v>
      </c>
      <c r="B21" s="17"/>
      <c r="C21" s="18" t="s">
        <v>95</v>
      </c>
      <c r="D21" s="19" t="s">
        <v>16</v>
      </c>
      <c r="E21" s="20"/>
      <c r="F21" s="2"/>
    </row>
    <row r="22" ht="15" spans="1:6">
      <c r="A22" s="16" t="s">
        <v>18</v>
      </c>
      <c r="B22" s="21" t="s">
        <v>19</v>
      </c>
      <c r="C22" s="21" t="s">
        <v>97</v>
      </c>
      <c r="D22" s="19" t="s">
        <v>20</v>
      </c>
      <c r="E22" s="22"/>
      <c r="F22" s="2"/>
    </row>
    <row r="23" ht="25.5" spans="1:6">
      <c r="A23" s="23" t="s">
        <v>21</v>
      </c>
      <c r="B23" s="24" t="s">
        <v>98</v>
      </c>
      <c r="C23" s="25"/>
      <c r="D23" s="7"/>
      <c r="E23" s="7"/>
      <c r="F23" s="2"/>
    </row>
    <row r="24" ht="55.5" customHeight="1" spans="1:6">
      <c r="A24" s="23"/>
      <c r="B24" s="26" t="s">
        <v>23</v>
      </c>
      <c r="C24" s="27" t="s">
        <v>9</v>
      </c>
      <c r="D24" s="69">
        <f>D25+D26+D27</f>
        <v>233157.76</v>
      </c>
      <c r="E24" s="7"/>
      <c r="F24" s="2"/>
    </row>
    <row r="25" ht="81" customHeight="1" spans="1:6">
      <c r="A25" s="23"/>
      <c r="B25" s="29" t="s">
        <v>24</v>
      </c>
      <c r="C25" s="30"/>
      <c r="D25" s="70">
        <v>116827.13</v>
      </c>
      <c r="E25" s="7"/>
      <c r="F25" s="2"/>
    </row>
    <row r="26" ht="112.5" spans="1:6">
      <c r="A26" s="31"/>
      <c r="B26" s="29" t="s">
        <v>25</v>
      </c>
      <c r="C26" s="30"/>
      <c r="D26" s="70">
        <v>105009.06</v>
      </c>
      <c r="E26" s="7"/>
      <c r="F26" s="2"/>
    </row>
    <row r="27" ht="22.5" spans="1:6">
      <c r="A27" s="32"/>
      <c r="B27" s="41" t="s">
        <v>26</v>
      </c>
      <c r="C27" s="30"/>
      <c r="D27" s="70">
        <v>11321.57</v>
      </c>
      <c r="E27" s="7"/>
      <c r="F27" s="2"/>
    </row>
    <row r="28" ht="25.5" spans="1:6">
      <c r="A28" s="23"/>
      <c r="B28" s="26" t="s">
        <v>27</v>
      </c>
      <c r="C28" s="27" t="s">
        <v>9</v>
      </c>
      <c r="D28" s="69">
        <f>D29+D30</f>
        <v>10450</v>
      </c>
      <c r="E28" s="7"/>
      <c r="F28" s="2"/>
    </row>
    <row r="29" ht="15" spans="1:6">
      <c r="A29" s="34"/>
      <c r="B29" s="72" t="s">
        <v>28</v>
      </c>
      <c r="C29" s="36"/>
      <c r="D29" s="70">
        <v>7620</v>
      </c>
      <c r="E29" s="7"/>
      <c r="F29" s="2"/>
    </row>
    <row r="30" ht="15" spans="1:6">
      <c r="A30" s="23"/>
      <c r="B30" s="72" t="s">
        <v>29</v>
      </c>
      <c r="C30" s="36"/>
      <c r="D30" s="70">
        <v>2830</v>
      </c>
      <c r="E30" s="7"/>
      <c r="F30" s="2"/>
    </row>
    <row r="31" ht="38.25" spans="1:6">
      <c r="A31" s="23" t="s">
        <v>30</v>
      </c>
      <c r="B31" s="26" t="s">
        <v>31</v>
      </c>
      <c r="C31" s="37" t="s">
        <v>9</v>
      </c>
      <c r="D31" s="69">
        <f>D32+D33</f>
        <v>44400</v>
      </c>
      <c r="E31" s="7"/>
      <c r="F31" s="2"/>
    </row>
    <row r="32" ht="78.75" spans="1:6">
      <c r="A32" s="38"/>
      <c r="B32" s="29" t="s">
        <v>32</v>
      </c>
      <c r="C32" s="30"/>
      <c r="D32" s="70">
        <v>35400</v>
      </c>
      <c r="E32" s="7"/>
      <c r="F32" s="2"/>
    </row>
    <row r="33" ht="29.25" customHeight="1" spans="1:6">
      <c r="A33" s="38"/>
      <c r="B33" s="39" t="s">
        <v>33</v>
      </c>
      <c r="C33" s="30"/>
      <c r="D33" s="70">
        <v>9000</v>
      </c>
      <c r="E33" s="7"/>
      <c r="F33" s="2"/>
    </row>
    <row r="34" ht="42" customHeight="1" spans="1:6">
      <c r="A34" s="38" t="s">
        <v>34</v>
      </c>
      <c r="B34" s="26" t="s">
        <v>35</v>
      </c>
      <c r="C34" s="13" t="s">
        <v>9</v>
      </c>
      <c r="D34" s="69">
        <f>D35+D36+D37</f>
        <v>10613</v>
      </c>
      <c r="E34" s="7"/>
      <c r="F34" s="2"/>
    </row>
    <row r="35" ht="36" customHeight="1" spans="1:6">
      <c r="A35" s="34"/>
      <c r="B35" s="41" t="s">
        <v>36</v>
      </c>
      <c r="C35" s="40"/>
      <c r="D35" s="70">
        <v>3537</v>
      </c>
      <c r="E35" s="7"/>
      <c r="F35" s="2"/>
    </row>
    <row r="36" ht="24" customHeight="1" spans="1:6">
      <c r="A36" s="34"/>
      <c r="B36" s="39" t="s">
        <v>99</v>
      </c>
      <c r="C36" s="40"/>
      <c r="D36" s="70">
        <v>7076</v>
      </c>
      <c r="E36" s="7"/>
      <c r="F36" s="2"/>
    </row>
    <row r="37" ht="28.5" customHeight="1" spans="1:6">
      <c r="A37" s="34"/>
      <c r="B37" s="39" t="s">
        <v>38</v>
      </c>
      <c r="C37" s="40"/>
      <c r="D37" s="70">
        <v>0</v>
      </c>
      <c r="E37" s="7"/>
      <c r="F37" s="2"/>
    </row>
    <row r="38" ht="17.25" customHeight="1" spans="1:6">
      <c r="A38" s="32" t="s">
        <v>39</v>
      </c>
      <c r="B38" s="42" t="s">
        <v>40</v>
      </c>
      <c r="C38" s="21" t="s">
        <v>9</v>
      </c>
      <c r="D38" s="69">
        <f>D39+D40+D41+D43+D44+D45+D46</f>
        <v>82253.82</v>
      </c>
      <c r="E38" s="7"/>
      <c r="F38" s="2"/>
    </row>
    <row r="39" ht="18" customHeight="1" spans="1:6">
      <c r="A39" s="43"/>
      <c r="B39" s="44" t="s">
        <v>41</v>
      </c>
      <c r="C39" s="45"/>
      <c r="D39" s="70">
        <v>6551.16</v>
      </c>
      <c r="E39" s="7"/>
      <c r="F39" s="2"/>
    </row>
    <row r="40" ht="27" customHeight="1" spans="1:6">
      <c r="A40" s="43"/>
      <c r="B40" s="44" t="s">
        <v>42</v>
      </c>
      <c r="C40" s="45"/>
      <c r="D40" s="70">
        <v>14000</v>
      </c>
      <c r="E40" s="7"/>
      <c r="F40" s="2"/>
    </row>
    <row r="41" ht="16.5" customHeight="1" spans="1:6">
      <c r="A41" s="43"/>
      <c r="B41" s="46" t="s">
        <v>43</v>
      </c>
      <c r="C41" s="45"/>
      <c r="D41" s="70">
        <v>19105.15</v>
      </c>
      <c r="E41" s="7"/>
      <c r="F41" s="2"/>
    </row>
    <row r="42" ht="37" customHeight="1" spans="1:6">
      <c r="A42" s="32"/>
      <c r="B42" s="47" t="s">
        <v>44</v>
      </c>
      <c r="C42" s="45"/>
      <c r="D42" s="70"/>
      <c r="E42" s="7"/>
      <c r="F42" s="2"/>
    </row>
    <row r="43" customHeight="1" spans="1:6">
      <c r="A43" s="43"/>
      <c r="B43" s="48" t="s">
        <v>100</v>
      </c>
      <c r="C43" s="45"/>
      <c r="D43" s="70">
        <v>0</v>
      </c>
      <c r="E43" s="7"/>
      <c r="F43" s="2"/>
    </row>
    <row r="44" ht="15" customHeight="1" spans="1:6">
      <c r="A44" s="43"/>
      <c r="B44" s="48" t="s">
        <v>101</v>
      </c>
      <c r="C44" s="45"/>
      <c r="D44" s="70">
        <v>37940.8</v>
      </c>
      <c r="E44" s="7"/>
      <c r="F44" s="2"/>
    </row>
    <row r="45" ht="15.75" customHeight="1" spans="1:6">
      <c r="A45" s="30"/>
      <c r="B45" s="48" t="s">
        <v>102</v>
      </c>
      <c r="C45" s="45"/>
      <c r="D45" s="70">
        <v>4656.71</v>
      </c>
      <c r="E45" s="7"/>
      <c r="F45" s="2"/>
    </row>
    <row r="46" ht="24" customHeight="1" spans="1:6">
      <c r="A46" s="43"/>
      <c r="B46" s="48" t="s">
        <v>48</v>
      </c>
      <c r="C46" s="45"/>
      <c r="D46" s="70">
        <v>0</v>
      </c>
      <c r="E46" s="7"/>
      <c r="F46" s="2"/>
    </row>
    <row r="47" ht="39.75" customHeight="1" spans="1:6">
      <c r="A47" s="13" t="s">
        <v>49</v>
      </c>
      <c r="B47" s="49" t="s">
        <v>50</v>
      </c>
      <c r="C47" s="50"/>
      <c r="D47" s="70"/>
      <c r="E47" s="7"/>
      <c r="F47" s="2"/>
    </row>
    <row r="48" ht="15" spans="1:6">
      <c r="A48" s="50"/>
      <c r="B48" s="51" t="s">
        <v>51</v>
      </c>
      <c r="C48" s="50"/>
      <c r="D48" s="70"/>
      <c r="E48" s="7"/>
      <c r="F48" s="2"/>
    </row>
    <row r="49" ht="25.5" spans="1:6">
      <c r="A49" s="32"/>
      <c r="B49" s="52" t="s">
        <v>52</v>
      </c>
      <c r="C49" s="21" t="s">
        <v>9</v>
      </c>
      <c r="D49" s="69">
        <f>D50+D51+D52</f>
        <v>150273.1</v>
      </c>
      <c r="E49" s="7"/>
      <c r="F49" s="2"/>
    </row>
    <row r="50" ht="22.5" spans="1:6">
      <c r="A50" s="34"/>
      <c r="B50" s="29" t="s">
        <v>53</v>
      </c>
      <c r="C50" s="40"/>
      <c r="D50" s="70">
        <v>144007</v>
      </c>
      <c r="E50" s="7"/>
      <c r="F50" s="2"/>
    </row>
    <row r="51" ht="15" spans="1:6">
      <c r="A51" s="32"/>
      <c r="B51" s="53" t="s">
        <v>54</v>
      </c>
      <c r="C51" s="77"/>
      <c r="D51" s="70">
        <v>0</v>
      </c>
      <c r="E51" s="7"/>
      <c r="F51" s="2"/>
    </row>
    <row r="52" ht="22.5" spans="1:6">
      <c r="A52" s="32"/>
      <c r="B52" s="53" t="s">
        <v>55</v>
      </c>
      <c r="C52" s="77"/>
      <c r="D52" s="70">
        <v>6266.1</v>
      </c>
      <c r="E52" s="7"/>
      <c r="F52" s="2"/>
    </row>
    <row r="53" ht="15" spans="1:6">
      <c r="A53" s="34" t="s">
        <v>63</v>
      </c>
      <c r="B53" s="54" t="s">
        <v>119</v>
      </c>
      <c r="C53" s="55" t="s">
        <v>9</v>
      </c>
      <c r="D53" s="69">
        <v>60099.54</v>
      </c>
      <c r="E53" s="7"/>
      <c r="F53" s="2"/>
    </row>
    <row r="54" ht="39" customHeight="1" spans="1:6">
      <c r="A54" s="32"/>
      <c r="B54" s="56" t="s">
        <v>67</v>
      </c>
      <c r="C54" s="57"/>
      <c r="D54" s="70"/>
      <c r="E54" s="7"/>
      <c r="F54" s="2"/>
    </row>
    <row r="55" ht="53" customHeight="1" spans="1:6">
      <c r="A55" s="32" t="s">
        <v>65</v>
      </c>
      <c r="B55" s="58" t="s">
        <v>69</v>
      </c>
      <c r="C55" s="57" t="s">
        <v>9</v>
      </c>
      <c r="D55" s="69">
        <v>61561.03</v>
      </c>
      <c r="E55" s="7"/>
      <c r="F55" s="2"/>
    </row>
    <row r="56" ht="64" customHeight="1" spans="1:6">
      <c r="A56" s="32" t="s">
        <v>68</v>
      </c>
      <c r="B56" s="59" t="s">
        <v>108</v>
      </c>
      <c r="C56" s="57" t="s">
        <v>9</v>
      </c>
      <c r="D56" s="69">
        <v>253309.65</v>
      </c>
      <c r="E56" s="7"/>
      <c r="F56" s="2"/>
    </row>
    <row r="57" ht="19" customHeight="1" spans="1:6">
      <c r="A57" s="32" t="s">
        <v>70</v>
      </c>
      <c r="B57" s="60" t="s">
        <v>73</v>
      </c>
      <c r="C57" s="57" t="s">
        <v>9</v>
      </c>
      <c r="D57" s="69">
        <v>57182.28</v>
      </c>
      <c r="E57" s="7"/>
      <c r="F57" s="2"/>
    </row>
    <row r="58" ht="21" customHeight="1" spans="1:6">
      <c r="A58" s="32" t="s">
        <v>72</v>
      </c>
      <c r="B58" s="61" t="s">
        <v>74</v>
      </c>
      <c r="C58" s="57" t="s">
        <v>9</v>
      </c>
      <c r="D58" s="69">
        <f>D24+D28+D31+D34+D38+D49+D53+D56+D57+D55</f>
        <v>963300.18</v>
      </c>
      <c r="E58" s="7"/>
      <c r="F58" s="2"/>
    </row>
    <row r="59" ht="15.75" spans="2:6">
      <c r="B59" s="63"/>
      <c r="C59" s="64"/>
      <c r="D59" s="65"/>
      <c r="F59" s="2"/>
    </row>
    <row r="60" ht="15.75" spans="2:6">
      <c r="B60" s="63" t="s">
        <v>83</v>
      </c>
      <c r="C60" s="64"/>
      <c r="D60" s="2">
        <f>D6+D7+D16-D58</f>
        <v>227577.96</v>
      </c>
      <c r="F60" s="2"/>
    </row>
    <row r="61" ht="15.75" spans="2:6">
      <c r="B61" s="6"/>
      <c r="C61" s="118"/>
      <c r="D61" s="2"/>
      <c r="F61" s="2"/>
    </row>
    <row r="62" ht="15.75" spans="2:6">
      <c r="B62" s="6"/>
      <c r="C62" s="118"/>
      <c r="D62" s="2"/>
      <c r="F62" s="2"/>
    </row>
    <row r="63" ht="15.75" spans="2:6">
      <c r="B63" s="6"/>
      <c r="C63" s="118"/>
      <c r="D63" s="2"/>
      <c r="F63" s="2"/>
    </row>
    <row r="64" ht="15" spans="6:6">
      <c r="F64" s="2"/>
    </row>
    <row r="65" spans="2:5">
      <c r="B65" s="68" t="s">
        <v>76</v>
      </c>
      <c r="C65" s="68"/>
      <c r="D65" s="68" t="s">
        <v>77</v>
      </c>
      <c r="E65" s="68"/>
    </row>
    <row r="66" spans="2:5">
      <c r="B66" s="68" t="s">
        <v>78</v>
      </c>
      <c r="C66" s="68"/>
      <c r="D66" s="68" t="s">
        <v>79</v>
      </c>
      <c r="E66" s="68"/>
    </row>
  </sheetData>
  <mergeCells count="2">
    <mergeCell ref="B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opLeftCell="A53" workbookViewId="0">
      <selection activeCell="B58" sqref="B58:B59"/>
    </sheetView>
  </sheetViews>
  <sheetFormatPr defaultColWidth="9" defaultRowHeight="14.25" outlineLevelCol="5"/>
  <cols>
    <col min="1" max="1" width="4.71428571428571" style="1" customWidth="1"/>
    <col min="2" max="2" width="41.5714285714286" style="1" customWidth="1"/>
    <col min="3" max="3" width="14.1428571428571" style="1" customWidth="1"/>
    <col min="4" max="4" width="14.4285714285714" style="1" customWidth="1"/>
    <col min="5" max="5" width="12.8571428571429" style="1" customWidth="1"/>
    <col min="6" max="6" width="13" style="1" customWidth="1"/>
    <col min="7" max="7" width="12.5714285714286" style="1" customWidth="1"/>
    <col min="8" max="8" width="11.1428571428571" style="1" customWidth="1"/>
    <col min="9" max="9" width="10.1428571428571" style="1" customWidth="1"/>
    <col min="10" max="10" width="11.4285714285714" style="1" customWidth="1"/>
    <col min="11" max="12" width="12" style="1"/>
    <col min="13" max="16384" width="9" style="1"/>
  </cols>
  <sheetData>
    <row r="1" s="1" customFormat="1" ht="15" spans="2:5">
      <c r="B1" s="84" t="s">
        <v>0</v>
      </c>
      <c r="E1" s="2"/>
    </row>
    <row r="2" s="1" customFormat="1" ht="27" customHeight="1" spans="1:5">
      <c r="A2" s="4" t="s">
        <v>129</v>
      </c>
      <c r="B2" s="4"/>
      <c r="C2" s="4"/>
      <c r="D2" s="4"/>
      <c r="E2" s="2"/>
    </row>
    <row r="3" s="1" customFormat="1" customHeight="1" spans="1:5">
      <c r="A3" s="5"/>
      <c r="B3" s="4" t="s">
        <v>282</v>
      </c>
      <c r="C3" s="4"/>
      <c r="E3" s="2"/>
    </row>
    <row r="4" s="1" customFormat="1" ht="15" spans="2:5">
      <c r="B4" s="6"/>
      <c r="E4" s="2"/>
    </row>
    <row r="5" s="1" customFormat="1" ht="15" spans="2:5">
      <c r="B5" s="6" t="s">
        <v>81</v>
      </c>
      <c r="C5" s="6"/>
      <c r="D5" s="6" t="s">
        <v>283</v>
      </c>
      <c r="E5" s="2"/>
    </row>
    <row r="6" s="1" customFormat="1" spans="1:4">
      <c r="A6" s="7"/>
      <c r="B6" s="8" t="s">
        <v>284</v>
      </c>
      <c r="C6" s="69">
        <v>-358230.21</v>
      </c>
      <c r="D6" s="7"/>
    </row>
    <row r="7" s="1" customFormat="1" spans="1:4">
      <c r="A7" s="7"/>
      <c r="B7" s="11" t="s">
        <v>5</v>
      </c>
      <c r="C7" s="70">
        <v>7177</v>
      </c>
      <c r="D7" s="7"/>
    </row>
    <row r="8" s="1" customFormat="1" spans="1:4">
      <c r="A8" s="7"/>
      <c r="B8" s="11" t="s">
        <v>7</v>
      </c>
      <c r="C8" s="70">
        <v>4968.25</v>
      </c>
      <c r="D8" s="7"/>
    </row>
    <row r="9" s="1" customFormat="1" spans="1:6">
      <c r="A9" s="7"/>
      <c r="B9" s="13" t="s">
        <v>8</v>
      </c>
      <c r="C9" s="69">
        <v>1009162.26</v>
      </c>
      <c r="D9" s="7"/>
      <c r="F9" s="1" t="s">
        <v>245</v>
      </c>
    </row>
    <row r="10" s="1" customFormat="1" ht="15" customHeight="1" spans="1:4">
      <c r="A10" s="7"/>
      <c r="B10" s="8"/>
      <c r="C10" s="70"/>
      <c r="D10" s="7"/>
    </row>
    <row r="11" s="1" customFormat="1" ht="15" customHeight="1" spans="1:4">
      <c r="A11" s="7"/>
      <c r="B11" s="13" t="s">
        <v>10</v>
      </c>
      <c r="C11" s="70"/>
      <c r="D11" s="7"/>
    </row>
    <row r="12" s="1" customFormat="1" ht="17.25" customHeight="1" spans="1:4">
      <c r="A12" s="7">
        <v>1</v>
      </c>
      <c r="B12" s="9" t="s">
        <v>11</v>
      </c>
      <c r="C12" s="70">
        <v>1001236.34</v>
      </c>
      <c r="D12" s="7"/>
    </row>
    <row r="13" s="1" customFormat="1" ht="16.5" customHeight="1" spans="1:4">
      <c r="A13" s="7">
        <v>2</v>
      </c>
      <c r="B13" s="9" t="s">
        <v>12</v>
      </c>
      <c r="C13" s="70">
        <v>16800</v>
      </c>
      <c r="D13" s="7"/>
    </row>
    <row r="14" s="1" customFormat="1" ht="15" customHeight="1" spans="1:4">
      <c r="A14" s="7"/>
      <c r="B14" s="9"/>
      <c r="C14" s="70"/>
      <c r="D14" s="7"/>
    </row>
    <row r="15" s="1" customFormat="1" ht="15" customHeight="1" spans="1:4">
      <c r="A15" s="7"/>
      <c r="B15" s="13" t="s">
        <v>13</v>
      </c>
      <c r="C15" s="69">
        <f>C12+C13+C14</f>
        <v>1018036.34</v>
      </c>
      <c r="D15" s="7"/>
    </row>
    <row r="16" s="1" customFormat="1" ht="15" customHeight="1" spans="1:4">
      <c r="A16" s="7"/>
      <c r="B16" s="8"/>
      <c r="C16" s="7"/>
      <c r="D16" s="7"/>
    </row>
    <row r="17" s="1" customFormat="1" ht="15" customHeight="1" spans="2:2">
      <c r="B17" s="6"/>
    </row>
    <row r="18" s="1" customFormat="1" customHeight="1" spans="2:2">
      <c r="B18" s="89" t="s">
        <v>14</v>
      </c>
    </row>
    <row r="19" s="1" customFormat="1" ht="12" customHeight="1" spans="1:4">
      <c r="A19" s="14"/>
      <c r="B19" s="15"/>
      <c r="C19" s="14"/>
      <c r="D19" s="14"/>
    </row>
    <row r="20" s="1" customFormat="1" spans="1:4">
      <c r="A20" s="16" t="s">
        <v>15</v>
      </c>
      <c r="B20" s="17"/>
      <c r="C20" s="20" t="s">
        <v>16</v>
      </c>
      <c r="D20" s="20"/>
    </row>
    <row r="21" s="1" customFormat="1" ht="17.25" customHeight="1" spans="1:4">
      <c r="A21" s="16" t="s">
        <v>18</v>
      </c>
      <c r="B21" s="21" t="s">
        <v>19</v>
      </c>
      <c r="C21" s="20" t="s">
        <v>84</v>
      </c>
      <c r="D21" s="22"/>
    </row>
    <row r="22" s="1" customFormat="1" ht="27" customHeight="1" spans="1:4">
      <c r="A22" s="23" t="s">
        <v>21</v>
      </c>
      <c r="B22" s="113" t="s">
        <v>98</v>
      </c>
      <c r="C22" s="7"/>
      <c r="D22" s="7"/>
    </row>
    <row r="23" s="1" customFormat="1" ht="41" customHeight="1" spans="1:4">
      <c r="A23" s="23"/>
      <c r="B23" s="26" t="s">
        <v>23</v>
      </c>
      <c r="C23" s="28">
        <f>C24+C25+C26</f>
        <v>168046.1</v>
      </c>
      <c r="D23" s="7"/>
    </row>
    <row r="24" s="1" customFormat="1" ht="78" customHeight="1" spans="1:4">
      <c r="A24" s="23"/>
      <c r="B24" s="29" t="s">
        <v>24</v>
      </c>
      <c r="C24" s="7">
        <v>78185.2</v>
      </c>
      <c r="D24" s="7"/>
    </row>
    <row r="25" s="1" customFormat="1" ht="112" customHeight="1" spans="1:4">
      <c r="A25" s="31"/>
      <c r="B25" s="29" t="s">
        <v>25</v>
      </c>
      <c r="C25" s="7">
        <v>83899</v>
      </c>
      <c r="D25" s="7"/>
    </row>
    <row r="26" s="1" customFormat="1" ht="22.5" spans="1:4">
      <c r="A26" s="32"/>
      <c r="B26" s="41" t="s">
        <v>26</v>
      </c>
      <c r="C26" s="7">
        <v>5961.9</v>
      </c>
      <c r="D26" s="7"/>
    </row>
    <row r="27" s="1" customFormat="1" ht="27" customHeight="1" spans="1:4">
      <c r="A27" s="23"/>
      <c r="B27" s="26" t="s">
        <v>27</v>
      </c>
      <c r="C27" s="28">
        <f>C28+C29</f>
        <v>12096.19</v>
      </c>
      <c r="D27" s="7"/>
    </row>
    <row r="28" s="1" customFormat="1" ht="12.75" customHeight="1" spans="1:4">
      <c r="A28" s="34"/>
      <c r="B28" s="72" t="s">
        <v>28</v>
      </c>
      <c r="C28" s="7">
        <v>11500</v>
      </c>
      <c r="D28" s="7"/>
    </row>
    <row r="29" s="1" customFormat="1" customHeight="1" spans="1:4">
      <c r="A29" s="23"/>
      <c r="B29" s="72" t="s">
        <v>29</v>
      </c>
      <c r="C29" s="7">
        <v>596.19</v>
      </c>
      <c r="D29" s="7"/>
    </row>
    <row r="30" s="1" customFormat="1" ht="39" customHeight="1" spans="1:4">
      <c r="A30" s="23" t="s">
        <v>30</v>
      </c>
      <c r="B30" s="26" t="s">
        <v>31</v>
      </c>
      <c r="C30" s="28">
        <f>C31+C32</f>
        <v>42000</v>
      </c>
      <c r="D30" s="7"/>
    </row>
    <row r="31" s="1" customFormat="1" ht="70" customHeight="1" spans="1:4">
      <c r="A31" s="38"/>
      <c r="B31" s="29" t="s">
        <v>32</v>
      </c>
      <c r="C31" s="7">
        <v>32000</v>
      </c>
      <c r="D31" s="7"/>
    </row>
    <row r="32" s="1" customFormat="1" ht="27" customHeight="1" spans="1:4">
      <c r="A32" s="38"/>
      <c r="B32" s="39" t="s">
        <v>33</v>
      </c>
      <c r="C32" s="7">
        <v>10000</v>
      </c>
      <c r="D32" s="7"/>
    </row>
    <row r="33" s="1" customFormat="1" ht="44" customHeight="1" spans="1:4">
      <c r="A33" s="38" t="s">
        <v>34</v>
      </c>
      <c r="B33" s="26" t="s">
        <v>35</v>
      </c>
      <c r="C33" s="28">
        <f>C34+C35+C36</f>
        <v>3241</v>
      </c>
      <c r="D33" s="7"/>
    </row>
    <row r="34" s="1" customFormat="1" ht="37.5" customHeight="1" spans="1:4">
      <c r="A34" s="34"/>
      <c r="B34" s="41" t="s">
        <v>36</v>
      </c>
      <c r="C34" s="7">
        <v>2021</v>
      </c>
      <c r="D34" s="7"/>
    </row>
    <row r="35" s="1" customFormat="1" ht="22.5" spans="1:4">
      <c r="A35" s="34"/>
      <c r="B35" s="39" t="s">
        <v>99</v>
      </c>
      <c r="C35" s="7">
        <v>1220</v>
      </c>
      <c r="D35" s="7"/>
    </row>
    <row r="36" s="1" customFormat="1" ht="22.5" spans="1:4">
      <c r="A36" s="34"/>
      <c r="B36" s="39" t="s">
        <v>38</v>
      </c>
      <c r="C36" s="7">
        <v>0</v>
      </c>
      <c r="D36" s="7"/>
    </row>
    <row r="37" s="1" customFormat="1" ht="21" customHeight="1" spans="1:4">
      <c r="A37" s="32" t="s">
        <v>39</v>
      </c>
      <c r="B37" s="42" t="s">
        <v>40</v>
      </c>
      <c r="C37" s="28">
        <f>C38+C39+C40+C42+C44+C43</f>
        <v>68413.19</v>
      </c>
      <c r="D37" s="7"/>
    </row>
    <row r="38" s="1" customFormat="1" spans="1:4">
      <c r="A38" s="43"/>
      <c r="B38" s="44" t="s">
        <v>41</v>
      </c>
      <c r="C38" s="7">
        <v>3653.16</v>
      </c>
      <c r="D38" s="7"/>
    </row>
    <row r="39" s="1" customFormat="1" spans="1:4">
      <c r="A39" s="43"/>
      <c r="B39" s="44" t="s">
        <v>42</v>
      </c>
      <c r="C39" s="7">
        <v>27630</v>
      </c>
      <c r="D39" s="7"/>
    </row>
    <row r="40" s="1" customFormat="1" spans="1:4">
      <c r="A40" s="43"/>
      <c r="B40" s="46" t="s">
        <v>43</v>
      </c>
      <c r="C40" s="7">
        <v>16097.13</v>
      </c>
      <c r="D40" s="7"/>
    </row>
    <row r="41" s="1" customFormat="1" ht="33.75" spans="1:4">
      <c r="A41" s="32"/>
      <c r="B41" s="47" t="s">
        <v>44</v>
      </c>
      <c r="C41" s="7"/>
      <c r="D41" s="7"/>
    </row>
    <row r="42" s="1" customFormat="1" spans="1:4">
      <c r="A42" s="43"/>
      <c r="B42" s="48" t="s">
        <v>101</v>
      </c>
      <c r="C42" s="7">
        <v>859.57</v>
      </c>
      <c r="D42" s="7"/>
    </row>
    <row r="43" s="1" customFormat="1" spans="1:4">
      <c r="A43" s="43"/>
      <c r="B43" s="48" t="s">
        <v>285</v>
      </c>
      <c r="C43" s="7">
        <v>16000</v>
      </c>
      <c r="D43" s="7"/>
    </row>
    <row r="44" s="1" customFormat="1" spans="1:4">
      <c r="A44" s="30"/>
      <c r="B44" s="48" t="s">
        <v>102</v>
      </c>
      <c r="C44" s="7">
        <v>4173.33</v>
      </c>
      <c r="D44" s="7"/>
    </row>
    <row r="45" s="1" customFormat="1" ht="42" customHeight="1" spans="1:4">
      <c r="A45" s="13" t="s">
        <v>49</v>
      </c>
      <c r="B45" s="49" t="s">
        <v>50</v>
      </c>
      <c r="C45" s="7"/>
      <c r="D45" s="7"/>
    </row>
    <row r="46" s="1" customFormat="1" spans="1:4">
      <c r="A46" s="50"/>
      <c r="B46" s="51" t="s">
        <v>51</v>
      </c>
      <c r="C46" s="7"/>
      <c r="D46" s="7"/>
    </row>
    <row r="47" s="1" customFormat="1" ht="25.5" spans="1:4">
      <c r="A47" s="32"/>
      <c r="B47" s="52" t="s">
        <v>52</v>
      </c>
      <c r="C47" s="28">
        <f>C48+C49+C50</f>
        <v>72559.9</v>
      </c>
      <c r="D47" s="7"/>
    </row>
    <row r="48" s="1" customFormat="1" ht="22.5" spans="1:4">
      <c r="A48" s="34"/>
      <c r="B48" s="29" t="s">
        <v>53</v>
      </c>
      <c r="C48" s="7">
        <v>67282.95</v>
      </c>
      <c r="D48" s="7"/>
    </row>
    <row r="49" s="1" customFormat="1" spans="1:4">
      <c r="A49" s="32"/>
      <c r="B49" s="53" t="s">
        <v>54</v>
      </c>
      <c r="C49" s="7">
        <v>0</v>
      </c>
      <c r="D49" s="7"/>
    </row>
    <row r="50" s="1" customFormat="1" ht="22.5" spans="1:4">
      <c r="A50" s="32"/>
      <c r="B50" s="53" t="s">
        <v>286</v>
      </c>
      <c r="C50" s="7">
        <v>5276.95</v>
      </c>
      <c r="D50" s="7"/>
    </row>
    <row r="51" s="1" customFormat="1" ht="16.5" customHeight="1" spans="1:4">
      <c r="A51" s="50"/>
      <c r="B51" s="78" t="s">
        <v>56</v>
      </c>
      <c r="C51" s="7"/>
      <c r="D51" s="7"/>
    </row>
    <row r="52" s="1" customFormat="1" ht="18.75" customHeight="1" spans="1:4">
      <c r="A52" s="18"/>
      <c r="B52" s="79" t="s">
        <v>57</v>
      </c>
      <c r="C52" s="28">
        <f>C53+C54+C55+C56</f>
        <v>235960.52</v>
      </c>
      <c r="D52" s="7"/>
    </row>
    <row r="53" s="1" customFormat="1" spans="1:4">
      <c r="A53" s="18"/>
      <c r="B53" s="80" t="s">
        <v>58</v>
      </c>
      <c r="C53" s="7">
        <v>27263.21</v>
      </c>
      <c r="D53" s="7"/>
    </row>
    <row r="54" s="1" customFormat="1" spans="1:4">
      <c r="A54" s="18"/>
      <c r="B54" s="80" t="s">
        <v>59</v>
      </c>
      <c r="C54" s="7">
        <v>72352.36</v>
      </c>
      <c r="D54" s="7"/>
    </row>
    <row r="55" s="1" customFormat="1" spans="1:4">
      <c r="A55" s="18"/>
      <c r="B55" s="80" t="s">
        <v>60</v>
      </c>
      <c r="C55" s="7">
        <v>7864.4</v>
      </c>
      <c r="D55" s="7"/>
    </row>
    <row r="56" s="1" customFormat="1" spans="1:4">
      <c r="A56" s="18"/>
      <c r="B56" s="117" t="s">
        <v>62</v>
      </c>
      <c r="C56" s="7">
        <v>128480.55</v>
      </c>
      <c r="D56" s="7"/>
    </row>
    <row r="57" s="1" customFormat="1" ht="21" customHeight="1" spans="1:4">
      <c r="A57" s="34" t="s">
        <v>63</v>
      </c>
      <c r="B57" s="115" t="s">
        <v>287</v>
      </c>
      <c r="C57" s="28">
        <v>4486.86</v>
      </c>
      <c r="D57" s="7"/>
    </row>
    <row r="58" s="1" customFormat="1" ht="55" customHeight="1" spans="1:4">
      <c r="A58" s="32" t="s">
        <v>65</v>
      </c>
      <c r="B58" s="58" t="s">
        <v>69</v>
      </c>
      <c r="C58" s="28">
        <v>75716.13</v>
      </c>
      <c r="D58" s="7"/>
    </row>
    <row r="59" s="1" customFormat="1" ht="64" customHeight="1" spans="1:4">
      <c r="A59" s="32" t="s">
        <v>68</v>
      </c>
      <c r="B59" s="59" t="s">
        <v>108</v>
      </c>
      <c r="C59" s="28">
        <v>204479.06</v>
      </c>
      <c r="D59" s="7"/>
    </row>
    <row r="60" s="1" customFormat="1" ht="15" spans="1:4">
      <c r="A60" s="32" t="s">
        <v>70</v>
      </c>
      <c r="B60" s="60" t="s">
        <v>73</v>
      </c>
      <c r="C60" s="28">
        <v>61082.18</v>
      </c>
      <c r="D60" s="7"/>
    </row>
    <row r="61" s="1" customFormat="1" ht="15" spans="1:4">
      <c r="A61" s="32" t="s">
        <v>72</v>
      </c>
      <c r="B61" s="61" t="s">
        <v>74</v>
      </c>
      <c r="C61" s="28">
        <f>C60+C59+C58+C57+C52+C47+C37+C33+C30+C27+C23</f>
        <v>948081.13</v>
      </c>
      <c r="D61" s="7"/>
    </row>
    <row r="62" s="1" customFormat="1" ht="15" spans="1:4">
      <c r="A62" s="32"/>
      <c r="B62" s="60"/>
      <c r="C62" s="28"/>
      <c r="D62" s="7"/>
    </row>
    <row r="65" ht="15" spans="2:4">
      <c r="B65" s="63" t="s">
        <v>141</v>
      </c>
      <c r="C65" s="92">
        <f>C6+C15-C61</f>
        <v>-288275</v>
      </c>
      <c r="D65" s="65"/>
    </row>
    <row r="69" spans="2:4">
      <c r="B69" s="68" t="s">
        <v>76</v>
      </c>
      <c r="C69" s="68"/>
      <c r="D69" s="68" t="s">
        <v>77</v>
      </c>
    </row>
    <row r="70" spans="2:4">
      <c r="B70" s="68" t="s">
        <v>78</v>
      </c>
      <c r="C70" s="68"/>
      <c r="D70" s="68" t="s">
        <v>79</v>
      </c>
    </row>
  </sheetData>
  <mergeCells count="2">
    <mergeCell ref="A2:D2"/>
    <mergeCell ref="B3:C3"/>
  </mergeCells>
  <pageMargins left="0.699305555555556" right="0.699305555555556" top="0.75" bottom="0.75" header="0.3" footer="0.3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opLeftCell="A51" workbookViewId="0">
      <selection activeCell="B53" sqref="B53:B54"/>
    </sheetView>
  </sheetViews>
  <sheetFormatPr defaultColWidth="9" defaultRowHeight="14.25" outlineLevelCol="7"/>
  <cols>
    <col min="1" max="1" width="4.71428571428571" style="1" customWidth="1"/>
    <col min="2" max="2" width="40.5714285714286" style="1" customWidth="1"/>
    <col min="3" max="3" width="11" style="1" customWidth="1"/>
    <col min="4" max="4" width="14.1428571428571" style="1" customWidth="1"/>
    <col min="5" max="5" width="11.1428571428571" style="1" customWidth="1"/>
    <col min="6" max="6" width="11" style="1" customWidth="1"/>
    <col min="7" max="7" width="12.8571428571429" style="1" customWidth="1"/>
    <col min="8" max="9" width="13" style="1" customWidth="1"/>
    <col min="10" max="10" width="11.4285714285714" style="1" customWidth="1"/>
    <col min="11" max="11" width="10.4285714285714" style="1" customWidth="1"/>
    <col min="12" max="12" width="12" style="1" customWidth="1"/>
    <col min="13" max="13" width="9" style="1"/>
    <col min="14" max="14" width="12.2857142857143" style="1"/>
    <col min="15" max="16384" width="9" style="1"/>
  </cols>
  <sheetData>
    <row r="1" ht="15" customHeight="1" spans="1:7">
      <c r="A1" s="5"/>
      <c r="C1" s="2" t="s">
        <v>0</v>
      </c>
      <c r="D1" s="3"/>
      <c r="F1" s="5"/>
      <c r="G1" s="5"/>
    </row>
    <row r="2" ht="18" customHeight="1" spans="1:6">
      <c r="A2" s="5"/>
      <c r="B2" s="4" t="s">
        <v>129</v>
      </c>
      <c r="C2" s="4"/>
      <c r="D2" s="4"/>
      <c r="E2" s="4"/>
      <c r="F2" s="5"/>
    </row>
    <row r="3" ht="15" customHeight="1" spans="1:7">
      <c r="A3" s="5"/>
      <c r="B3" s="4" t="s">
        <v>288</v>
      </c>
      <c r="C3" s="4"/>
      <c r="D3" s="4"/>
      <c r="E3" s="4"/>
      <c r="G3" s="2"/>
    </row>
    <row r="4" ht="15" spans="1:7">
      <c r="A4" s="5"/>
      <c r="B4" s="4"/>
      <c r="C4" s="4"/>
      <c r="D4" s="4"/>
      <c r="E4" s="4"/>
      <c r="G4" s="2"/>
    </row>
    <row r="5" spans="2:4">
      <c r="B5" s="6" t="s">
        <v>81</v>
      </c>
      <c r="C5" s="6"/>
      <c r="D5" s="6">
        <v>54666.62</v>
      </c>
    </row>
    <row r="6" ht="15" spans="1:4">
      <c r="A6" s="7"/>
      <c r="B6" s="8" t="s">
        <v>141</v>
      </c>
      <c r="C6" s="8" t="s">
        <v>9</v>
      </c>
      <c r="D6" s="28">
        <v>32405.24</v>
      </c>
    </row>
    <row r="7" spans="1:8">
      <c r="A7" s="7"/>
      <c r="B7" s="8"/>
      <c r="C7" s="8"/>
      <c r="D7" s="8"/>
      <c r="H7" s="1" t="s">
        <v>245</v>
      </c>
    </row>
    <row r="8" spans="1:4">
      <c r="A8" s="7"/>
      <c r="B8" s="11" t="s">
        <v>5</v>
      </c>
      <c r="C8" s="9" t="s">
        <v>6</v>
      </c>
      <c r="D8" s="8"/>
    </row>
    <row r="9" spans="1:4">
      <c r="A9" s="7"/>
      <c r="B9" s="11" t="s">
        <v>7</v>
      </c>
      <c r="C9" s="9" t="s">
        <v>6</v>
      </c>
      <c r="D9" s="7">
        <v>2832.1</v>
      </c>
    </row>
    <row r="10" spans="1:4">
      <c r="A10" s="7"/>
      <c r="B10" s="13" t="s">
        <v>8</v>
      </c>
      <c r="C10" s="8" t="s">
        <v>9</v>
      </c>
      <c r="D10" s="69">
        <f>693535.68+362962.2</f>
        <v>1056497.88</v>
      </c>
    </row>
    <row r="11" spans="1:4">
      <c r="A11" s="7"/>
      <c r="B11" s="8"/>
      <c r="C11" s="8"/>
      <c r="D11" s="8"/>
    </row>
    <row r="12" spans="1:4">
      <c r="A12" s="7"/>
      <c r="B12" s="13" t="s">
        <v>10</v>
      </c>
      <c r="C12" s="8"/>
      <c r="D12" s="8"/>
    </row>
    <row r="13" spans="1:4">
      <c r="A13" s="7">
        <v>1</v>
      </c>
      <c r="B13" s="9" t="s">
        <v>11</v>
      </c>
      <c r="C13" s="9" t="s">
        <v>9</v>
      </c>
      <c r="D13" s="70">
        <v>734549.52</v>
      </c>
    </row>
    <row r="14" spans="1:4">
      <c r="A14" s="7">
        <v>2</v>
      </c>
      <c r="B14" s="9" t="s">
        <v>12</v>
      </c>
      <c r="C14" s="9" t="s">
        <v>9</v>
      </c>
      <c r="D14" s="70">
        <v>0</v>
      </c>
    </row>
    <row r="15" ht="15" customHeight="1" spans="1:4">
      <c r="A15" s="7"/>
      <c r="B15" s="9"/>
      <c r="C15" s="8"/>
      <c r="D15" s="8"/>
    </row>
    <row r="16" customHeight="1" spans="1:4">
      <c r="A16" s="7"/>
      <c r="B16" s="13" t="s">
        <v>13</v>
      </c>
      <c r="C16" s="8" t="s">
        <v>9</v>
      </c>
      <c r="D16" s="8">
        <f>D13+D14</f>
        <v>734549.52</v>
      </c>
    </row>
    <row r="17" spans="2:4">
      <c r="B17" s="6"/>
      <c r="C17" s="6"/>
      <c r="D17" s="6"/>
    </row>
    <row r="18" ht="17.25" customHeight="1" spans="2:4">
      <c r="B18" s="6"/>
      <c r="C18" s="6" t="s">
        <v>14</v>
      </c>
      <c r="D18" s="6"/>
    </row>
    <row r="19" ht="15.75" customHeight="1" spans="1:4">
      <c r="A19" s="14"/>
      <c r="B19" s="15"/>
      <c r="C19" s="15"/>
      <c r="D19" s="15"/>
    </row>
    <row r="20" ht="18.75" customHeight="1" spans="1:4">
      <c r="A20" s="16" t="s">
        <v>15</v>
      </c>
      <c r="B20" s="17"/>
      <c r="C20" s="18" t="s">
        <v>95</v>
      </c>
      <c r="D20" s="19" t="s">
        <v>16</v>
      </c>
    </row>
    <row r="21" ht="17.25" customHeight="1" spans="1:4">
      <c r="A21" s="16" t="s">
        <v>18</v>
      </c>
      <c r="B21" s="21" t="s">
        <v>19</v>
      </c>
      <c r="C21" s="21" t="s">
        <v>97</v>
      </c>
      <c r="D21" s="19" t="s">
        <v>20</v>
      </c>
    </row>
    <row r="22" ht="33" customHeight="1" spans="1:4">
      <c r="A22" s="23" t="s">
        <v>21</v>
      </c>
      <c r="B22" s="24" t="s">
        <v>98</v>
      </c>
      <c r="C22" s="25"/>
      <c r="D22" s="7"/>
    </row>
    <row r="23" ht="51" spans="1:4">
      <c r="A23" s="23"/>
      <c r="B23" s="26" t="s">
        <v>23</v>
      </c>
      <c r="C23" s="8" t="s">
        <v>9</v>
      </c>
      <c r="D23" s="28">
        <f>D24</f>
        <v>76996.43</v>
      </c>
    </row>
    <row r="24" ht="78" customHeight="1" spans="1:4">
      <c r="A24" s="23"/>
      <c r="B24" s="29" t="s">
        <v>24</v>
      </c>
      <c r="C24" s="30"/>
      <c r="D24" s="7">
        <v>76996.43</v>
      </c>
    </row>
    <row r="25" ht="38.25" spans="1:4">
      <c r="A25" s="23" t="s">
        <v>30</v>
      </c>
      <c r="B25" s="26" t="s">
        <v>31</v>
      </c>
      <c r="C25" s="8" t="s">
        <v>9</v>
      </c>
      <c r="D25" s="28">
        <f>D26+D27</f>
        <v>43130.07</v>
      </c>
    </row>
    <row r="26" ht="68" customHeight="1" spans="1:4">
      <c r="A26" s="38"/>
      <c r="B26" s="29" t="s">
        <v>32</v>
      </c>
      <c r="C26" s="30"/>
      <c r="D26" s="7">
        <v>32130.07</v>
      </c>
    </row>
    <row r="27" ht="26.25" customHeight="1" spans="1:4">
      <c r="A27" s="38"/>
      <c r="B27" s="39" t="s">
        <v>33</v>
      </c>
      <c r="C27" s="40"/>
      <c r="D27" s="7">
        <v>11000</v>
      </c>
    </row>
    <row r="28" ht="40" customHeight="1" spans="1:4">
      <c r="A28" s="38" t="s">
        <v>34</v>
      </c>
      <c r="B28" s="26" t="s">
        <v>35</v>
      </c>
      <c r="C28" s="8" t="s">
        <v>9</v>
      </c>
      <c r="D28" s="28">
        <f>D29+D30+D31</f>
        <v>6606.75</v>
      </c>
    </row>
    <row r="29" ht="33" customHeight="1" spans="1:4">
      <c r="A29" s="34"/>
      <c r="B29" s="41" t="s">
        <v>36</v>
      </c>
      <c r="C29" s="40"/>
      <c r="D29" s="7">
        <v>3398.52</v>
      </c>
    </row>
    <row r="30" ht="22.5" spans="1:4">
      <c r="A30" s="34"/>
      <c r="B30" s="39" t="s">
        <v>99</v>
      </c>
      <c r="C30" s="40"/>
      <c r="D30" s="7">
        <v>3208.23</v>
      </c>
    </row>
    <row r="31" ht="22.5" spans="1:4">
      <c r="A31" s="34"/>
      <c r="B31" s="39" t="s">
        <v>38</v>
      </c>
      <c r="C31" s="40"/>
      <c r="D31" s="7">
        <v>0</v>
      </c>
    </row>
    <row r="32" ht="20" customHeight="1" spans="1:4">
      <c r="A32" s="32" t="s">
        <v>39</v>
      </c>
      <c r="B32" s="42" t="s">
        <v>40</v>
      </c>
      <c r="C32" s="8" t="s">
        <v>9</v>
      </c>
      <c r="D32" s="28">
        <f>D33+D34+D35+D37+D38</f>
        <v>14273.78</v>
      </c>
    </row>
    <row r="33" ht="15" customHeight="1" spans="1:4">
      <c r="A33" s="43"/>
      <c r="B33" s="44" t="s">
        <v>41</v>
      </c>
      <c r="C33" s="45"/>
      <c r="D33" s="7">
        <v>0</v>
      </c>
    </row>
    <row r="34" spans="1:4">
      <c r="A34" s="43"/>
      <c r="B34" s="44" t="s">
        <v>42</v>
      </c>
      <c r="C34" s="45"/>
      <c r="D34" s="7">
        <v>0</v>
      </c>
    </row>
    <row r="35" spans="1:4">
      <c r="A35" s="43"/>
      <c r="B35" s="46" t="s">
        <v>43</v>
      </c>
      <c r="C35" s="73"/>
      <c r="D35" s="1">
        <v>10195.56</v>
      </c>
    </row>
    <row r="36" ht="33.75" spans="1:4">
      <c r="A36" s="32"/>
      <c r="B36" s="47" t="s">
        <v>44</v>
      </c>
      <c r="C36" s="74"/>
      <c r="D36" s="7"/>
    </row>
    <row r="37" spans="1:4">
      <c r="A37" s="43"/>
      <c r="B37" s="48" t="s">
        <v>48</v>
      </c>
      <c r="C37" s="75"/>
      <c r="D37" s="7">
        <v>0</v>
      </c>
    </row>
    <row r="38" spans="1:4">
      <c r="A38" s="30"/>
      <c r="B38" s="48" t="s">
        <v>102</v>
      </c>
      <c r="C38" s="76"/>
      <c r="D38" s="7">
        <v>4078.22</v>
      </c>
    </row>
    <row r="39" ht="38.25" spans="1:4">
      <c r="A39" s="13" t="s">
        <v>49</v>
      </c>
      <c r="B39" s="49" t="s">
        <v>50</v>
      </c>
      <c r="C39" s="50"/>
      <c r="D39" s="7"/>
    </row>
    <row r="40" spans="1:4">
      <c r="A40" s="50"/>
      <c r="B40" s="51" t="s">
        <v>51</v>
      </c>
      <c r="C40" s="50"/>
      <c r="D40" s="7"/>
    </row>
    <row r="41" ht="25.5" spans="1:4">
      <c r="A41" s="32"/>
      <c r="B41" s="52" t="s">
        <v>52</v>
      </c>
      <c r="C41" s="8" t="s">
        <v>9</v>
      </c>
      <c r="D41" s="28">
        <f>D42+D43+D44</f>
        <v>90953.74</v>
      </c>
    </row>
    <row r="42" ht="22.5" spans="1:4">
      <c r="A42" s="34"/>
      <c r="B42" s="29" t="s">
        <v>53</v>
      </c>
      <c r="C42" s="40"/>
      <c r="D42" s="7">
        <v>90953.74</v>
      </c>
    </row>
    <row r="43" spans="1:4">
      <c r="A43" s="32"/>
      <c r="B43" s="53" t="s">
        <v>54</v>
      </c>
      <c r="C43" s="77"/>
      <c r="D43" s="7">
        <v>0</v>
      </c>
    </row>
    <row r="44" ht="22.5" spans="1:4">
      <c r="A44" s="32"/>
      <c r="B44" s="53" t="s">
        <v>286</v>
      </c>
      <c r="C44" s="77"/>
      <c r="D44" s="7">
        <v>0</v>
      </c>
    </row>
    <row r="45" spans="1:4">
      <c r="A45" s="50"/>
      <c r="B45" s="78" t="s">
        <v>56</v>
      </c>
      <c r="C45" s="50"/>
      <c r="D45" s="7"/>
    </row>
    <row r="46" ht="15" spans="1:4">
      <c r="A46" s="18"/>
      <c r="B46" s="79" t="s">
        <v>57</v>
      </c>
      <c r="C46" s="8" t="s">
        <v>9</v>
      </c>
      <c r="D46" s="28">
        <f>D47+D48+D49+D50</f>
        <v>200335.07</v>
      </c>
    </row>
    <row r="47" ht="16.5" customHeight="1" spans="1:4">
      <c r="A47" s="18"/>
      <c r="B47" s="80" t="s">
        <v>58</v>
      </c>
      <c r="C47" s="81"/>
      <c r="D47" s="7">
        <v>79800</v>
      </c>
    </row>
    <row r="48" ht="18.75" customHeight="1" spans="1:4">
      <c r="A48" s="18"/>
      <c r="B48" s="80" t="s">
        <v>59</v>
      </c>
      <c r="C48" s="76"/>
      <c r="D48" s="7">
        <v>107475.91</v>
      </c>
    </row>
    <row r="49" spans="1:4">
      <c r="A49" s="18"/>
      <c r="B49" s="80" t="s">
        <v>60</v>
      </c>
      <c r="C49" s="76"/>
      <c r="D49" s="7">
        <v>6200</v>
      </c>
    </row>
    <row r="50" spans="1:4">
      <c r="A50" s="18"/>
      <c r="B50" s="29" t="s">
        <v>107</v>
      </c>
      <c r="C50" s="40"/>
      <c r="D50" s="7">
        <v>6859.16</v>
      </c>
    </row>
    <row r="51" ht="15" spans="1:4">
      <c r="A51" s="34" t="s">
        <v>63</v>
      </c>
      <c r="B51" s="115" t="s">
        <v>287</v>
      </c>
      <c r="C51" s="8" t="s">
        <v>9</v>
      </c>
      <c r="D51" s="28">
        <v>16264.13</v>
      </c>
    </row>
    <row r="52" ht="21" customHeight="1" spans="1:4">
      <c r="A52" s="32" t="s">
        <v>65</v>
      </c>
      <c r="B52" s="116" t="s">
        <v>289</v>
      </c>
      <c r="C52" s="8" t="s">
        <v>9</v>
      </c>
      <c r="D52" s="28">
        <v>81141.21</v>
      </c>
    </row>
    <row r="53" ht="51" customHeight="1" spans="1:4">
      <c r="A53" s="32" t="s">
        <v>68</v>
      </c>
      <c r="B53" s="58" t="s">
        <v>69</v>
      </c>
      <c r="C53" s="8" t="s">
        <v>9</v>
      </c>
      <c r="D53" s="28">
        <v>59474.1</v>
      </c>
    </row>
    <row r="54" ht="63" customHeight="1" spans="1:4">
      <c r="A54" s="32" t="s">
        <v>70</v>
      </c>
      <c r="B54" s="59" t="s">
        <v>108</v>
      </c>
      <c r="C54" s="8" t="s">
        <v>9</v>
      </c>
      <c r="D54" s="28">
        <v>85776.15</v>
      </c>
    </row>
    <row r="55" ht="15" spans="1:4">
      <c r="A55" s="32" t="s">
        <v>72</v>
      </c>
      <c r="B55" s="60" t="s">
        <v>73</v>
      </c>
      <c r="C55" s="8" t="s">
        <v>9</v>
      </c>
      <c r="D55" s="28">
        <v>66742.12</v>
      </c>
    </row>
    <row r="56" ht="15" spans="1:4">
      <c r="A56" s="32"/>
      <c r="B56" s="61" t="s">
        <v>74</v>
      </c>
      <c r="C56" s="8" t="s">
        <v>9</v>
      </c>
      <c r="D56" s="28">
        <f>D55+D54+D53+D52+D51+D46+D41+D32+D28+D25+D23</f>
        <v>741693.55</v>
      </c>
    </row>
    <row r="57" ht="15" spans="1:4">
      <c r="A57" s="62"/>
      <c r="B57" s="60"/>
      <c r="C57" s="57"/>
      <c r="D57" s="28"/>
    </row>
    <row r="58" ht="15.75" spans="1:4">
      <c r="A58" s="62"/>
      <c r="B58" s="63"/>
      <c r="C58" s="64"/>
      <c r="D58" s="65"/>
    </row>
    <row r="59" ht="15.75" spans="1:4">
      <c r="A59" s="62"/>
      <c r="B59" s="63" t="s">
        <v>141</v>
      </c>
      <c r="C59" s="64"/>
      <c r="D59" s="65">
        <f>D6+D16-D56</f>
        <v>25261.21</v>
      </c>
    </row>
    <row r="60" ht="15.75" spans="2:4">
      <c r="B60" s="63"/>
      <c r="C60" s="64"/>
      <c r="D60" s="65"/>
    </row>
    <row r="61" spans="2:4">
      <c r="B61" s="68" t="s">
        <v>76</v>
      </c>
      <c r="C61" s="68"/>
      <c r="D61" s="68" t="s">
        <v>77</v>
      </c>
    </row>
    <row r="62" spans="2:4">
      <c r="B62" s="68" t="s">
        <v>78</v>
      </c>
      <c r="C62" s="68"/>
      <c r="D62" s="68" t="s">
        <v>79</v>
      </c>
    </row>
  </sheetData>
  <mergeCells count="2">
    <mergeCell ref="B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opLeftCell="A33" workbookViewId="0">
      <selection activeCell="J55" sqref="J55"/>
    </sheetView>
  </sheetViews>
  <sheetFormatPr defaultColWidth="9" defaultRowHeight="14.25" outlineLevelCol="5"/>
  <cols>
    <col min="1" max="1" width="4.71428571428571" style="1" customWidth="1"/>
    <col min="2" max="2" width="40.5714285714286" style="1" customWidth="1"/>
    <col min="3" max="3" width="9" style="1"/>
    <col min="4" max="4" width="14" style="1" customWidth="1"/>
    <col min="5" max="5" width="11.7142857142857" style="1" customWidth="1"/>
    <col min="6" max="6" width="11.8571428571429" style="1" customWidth="1"/>
    <col min="7" max="7" width="12.4285714285714" style="1" customWidth="1"/>
    <col min="8" max="8" width="11.4285714285714" style="1" customWidth="1"/>
    <col min="9" max="9" width="13.8571428571429" style="1" customWidth="1"/>
    <col min="10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</v>
      </c>
      <c r="B2" s="4"/>
      <c r="C2" s="4"/>
      <c r="D2" s="4"/>
      <c r="E2" s="4"/>
      <c r="F2" s="4"/>
    </row>
    <row r="3" ht="15" customHeight="1" spans="1:5">
      <c r="A3" s="5"/>
      <c r="B3" s="4" t="s">
        <v>290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5">
      <c r="B5" s="6" t="s">
        <v>81</v>
      </c>
      <c r="C5" s="6"/>
      <c r="D5" s="6">
        <v>107155.41</v>
      </c>
      <c r="E5" s="1" t="s">
        <v>9</v>
      </c>
    </row>
    <row r="6" spans="1:5">
      <c r="A6" s="7"/>
      <c r="B6" s="8" t="s">
        <v>89</v>
      </c>
      <c r="C6" s="9" t="s">
        <v>9</v>
      </c>
      <c r="D6" s="10">
        <v>-40246.47</v>
      </c>
      <c r="E6" s="7"/>
    </row>
    <row r="7" spans="1:5">
      <c r="A7" s="7"/>
      <c r="B7" s="8" t="s">
        <v>90</v>
      </c>
      <c r="C7" s="9" t="s">
        <v>9</v>
      </c>
      <c r="D7" s="10">
        <v>43099.32</v>
      </c>
      <c r="E7" s="7"/>
    </row>
    <row r="8" spans="1:5">
      <c r="A8" s="7"/>
      <c r="B8" s="11" t="s">
        <v>5</v>
      </c>
      <c r="C8" s="9" t="s">
        <v>6</v>
      </c>
      <c r="D8" s="12">
        <v>1282.5</v>
      </c>
      <c r="E8" s="7"/>
    </row>
    <row r="9" spans="1:5">
      <c r="A9" s="7"/>
      <c r="B9" s="11" t="s">
        <v>7</v>
      </c>
      <c r="C9" s="9" t="s">
        <v>6</v>
      </c>
      <c r="D9" s="12">
        <v>901.3</v>
      </c>
      <c r="E9" s="7"/>
    </row>
    <row r="10" spans="1:5">
      <c r="A10" s="7"/>
      <c r="B10" s="13" t="s">
        <v>8</v>
      </c>
      <c r="C10" s="8" t="s">
        <v>9</v>
      </c>
      <c r="D10" s="10">
        <v>144816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110618.62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26228.47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136847.09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4" spans="1:5">
      <c r="A23" s="23" t="s">
        <v>21</v>
      </c>
      <c r="B23" s="113" t="s">
        <v>98</v>
      </c>
      <c r="C23" s="25"/>
      <c r="D23" s="7"/>
      <c r="E23" s="7"/>
    </row>
    <row r="24" ht="50" customHeight="1" spans="1:5">
      <c r="A24" s="23"/>
      <c r="B24" s="26" t="s">
        <v>23</v>
      </c>
      <c r="C24" s="27" t="s">
        <v>9</v>
      </c>
      <c r="D24" s="69">
        <f>D25+D26+D27</f>
        <v>27210.36</v>
      </c>
      <c r="E24" s="7"/>
    </row>
    <row r="25" ht="80" customHeight="1" spans="1:5">
      <c r="A25" s="23"/>
      <c r="B25" s="29" t="s">
        <v>24</v>
      </c>
      <c r="C25" s="30"/>
      <c r="D25" s="70">
        <v>13989.4</v>
      </c>
      <c r="E25" s="7"/>
    </row>
    <row r="26" ht="112.5" spans="1:5">
      <c r="A26" s="31"/>
      <c r="B26" s="29" t="s">
        <v>25</v>
      </c>
      <c r="C26" s="30"/>
      <c r="D26" s="70">
        <v>12463.87</v>
      </c>
      <c r="E26" s="7"/>
    </row>
    <row r="27" ht="22.5" spans="1:5">
      <c r="A27" s="32"/>
      <c r="B27" s="41" t="s">
        <v>26</v>
      </c>
      <c r="C27" s="30"/>
      <c r="D27" s="70">
        <v>757.09</v>
      </c>
      <c r="E27" s="7"/>
    </row>
    <row r="28" ht="24" customHeight="1" spans="1:5">
      <c r="A28" s="23"/>
      <c r="B28" s="26" t="s">
        <v>27</v>
      </c>
      <c r="C28" s="27" t="s">
        <v>9</v>
      </c>
      <c r="D28" s="69">
        <f>D29+D30</f>
        <v>0</v>
      </c>
      <c r="E28" s="7"/>
    </row>
    <row r="29" spans="1:5">
      <c r="A29" s="34"/>
      <c r="B29" s="72" t="s">
        <v>28</v>
      </c>
      <c r="C29" s="36"/>
      <c r="D29" s="70">
        <v>0</v>
      </c>
      <c r="E29" s="7"/>
    </row>
    <row r="30" spans="1:5">
      <c r="A30" s="23"/>
      <c r="B30" s="72" t="s">
        <v>29</v>
      </c>
      <c r="C30" s="36"/>
      <c r="D30" s="70">
        <v>0</v>
      </c>
      <c r="E30" s="7"/>
    </row>
    <row r="31" ht="38.25" spans="1:5">
      <c r="A31" s="23" t="s">
        <v>30</v>
      </c>
      <c r="B31" s="26" t="s">
        <v>31</v>
      </c>
      <c r="C31" s="37" t="s">
        <v>9</v>
      </c>
      <c r="D31" s="69">
        <f>D32+D33</f>
        <v>9083.33</v>
      </c>
      <c r="E31" s="7"/>
    </row>
    <row r="32" ht="67" customHeight="1" spans="1:5">
      <c r="A32" s="38"/>
      <c r="B32" s="29" t="s">
        <v>32</v>
      </c>
      <c r="C32" s="30"/>
      <c r="D32" s="70">
        <v>5083.33</v>
      </c>
      <c r="E32" s="7"/>
    </row>
    <row r="33" ht="22" customHeight="1" spans="1:5">
      <c r="A33" s="38"/>
      <c r="B33" s="39" t="s">
        <v>33</v>
      </c>
      <c r="C33" s="40"/>
      <c r="D33" s="70">
        <v>4000</v>
      </c>
      <c r="E33" s="7"/>
    </row>
    <row r="34" ht="36" customHeight="1" spans="1:5">
      <c r="A34" s="38" t="s">
        <v>34</v>
      </c>
      <c r="B34" s="26" t="s">
        <v>35</v>
      </c>
      <c r="C34" s="13" t="s">
        <v>9</v>
      </c>
      <c r="D34" s="69">
        <f>D35+D36+D37</f>
        <v>2124.09</v>
      </c>
      <c r="E34" s="7"/>
    </row>
    <row r="35" ht="34" customHeight="1" spans="1:5">
      <c r="A35" s="34"/>
      <c r="B35" s="41" t="s">
        <v>36</v>
      </c>
      <c r="C35" s="40"/>
      <c r="D35" s="70">
        <v>1256.09</v>
      </c>
      <c r="E35" s="7"/>
    </row>
    <row r="36" ht="23.25" customHeight="1" spans="1:5">
      <c r="A36" s="34"/>
      <c r="B36" s="39" t="s">
        <v>99</v>
      </c>
      <c r="C36" s="40"/>
      <c r="D36" s="70">
        <v>868</v>
      </c>
      <c r="E36" s="7"/>
    </row>
    <row r="37" ht="22" customHeight="1" spans="1:5">
      <c r="A37" s="34"/>
      <c r="B37" s="39" t="s">
        <v>38</v>
      </c>
      <c r="C37" s="40"/>
      <c r="D37" s="70">
        <v>0</v>
      </c>
      <c r="E37" s="7"/>
    </row>
    <row r="38" ht="15" customHeight="1" spans="1:5">
      <c r="A38" s="32" t="s">
        <v>39</v>
      </c>
      <c r="B38" s="42" t="s">
        <v>40</v>
      </c>
      <c r="C38" s="21" t="s">
        <v>9</v>
      </c>
      <c r="D38" s="69">
        <f>D39+D40+D41+D43+D44</f>
        <v>3785.46</v>
      </c>
      <c r="E38" s="7"/>
    </row>
    <row r="39" ht="15" customHeight="1" spans="1:5">
      <c r="A39" s="43"/>
      <c r="B39" s="44" t="s">
        <v>41</v>
      </c>
      <c r="C39" s="45"/>
      <c r="D39" s="70">
        <v>0</v>
      </c>
      <c r="E39" s="7"/>
    </row>
    <row r="40" ht="14" customHeight="1" spans="1:5">
      <c r="A40" s="43"/>
      <c r="B40" s="44" t="s">
        <v>42</v>
      </c>
      <c r="C40" s="45"/>
      <c r="D40" s="70">
        <v>0</v>
      </c>
      <c r="E40" s="7"/>
    </row>
    <row r="41" ht="15.75" customHeight="1" spans="1:5">
      <c r="A41" s="43"/>
      <c r="B41" s="46" t="s">
        <v>43</v>
      </c>
      <c r="C41" s="45"/>
      <c r="D41" s="70">
        <v>2920.21</v>
      </c>
      <c r="E41" s="7"/>
    </row>
    <row r="42" ht="33" customHeight="1" spans="1:5">
      <c r="A42" s="32"/>
      <c r="B42" s="47" t="s">
        <v>44</v>
      </c>
      <c r="C42" s="45"/>
      <c r="D42" s="70"/>
      <c r="E42" s="7"/>
    </row>
    <row r="43" ht="12" customHeight="1" spans="1:5">
      <c r="A43" s="43"/>
      <c r="B43" s="48" t="s">
        <v>144</v>
      </c>
      <c r="C43" s="45"/>
      <c r="D43" s="70">
        <v>865.25</v>
      </c>
      <c r="E43" s="7"/>
    </row>
    <row r="44" ht="13" customHeight="1" spans="1:5">
      <c r="A44" s="43"/>
      <c r="B44" s="48" t="s">
        <v>145</v>
      </c>
      <c r="C44" s="45"/>
      <c r="D44" s="70">
        <v>0</v>
      </c>
      <c r="E44" s="7"/>
    </row>
    <row r="45" ht="39" customHeight="1" spans="1:5">
      <c r="A45" s="30"/>
      <c r="B45" s="49" t="s">
        <v>50</v>
      </c>
      <c r="C45" s="50"/>
      <c r="D45" s="70"/>
      <c r="E45" s="7"/>
    </row>
    <row r="46" ht="15" customHeight="1" spans="1:5">
      <c r="A46" s="43"/>
      <c r="B46" s="51" t="s">
        <v>51</v>
      </c>
      <c r="C46" s="50"/>
      <c r="D46" s="70"/>
      <c r="E46" s="7"/>
    </row>
    <row r="47" ht="28" customHeight="1" spans="1:5">
      <c r="A47" s="13" t="s">
        <v>49</v>
      </c>
      <c r="B47" s="52" t="s">
        <v>52</v>
      </c>
      <c r="C47" s="21" t="s">
        <v>9</v>
      </c>
      <c r="D47" s="69">
        <f>D48+D49+D50</f>
        <v>35375.82</v>
      </c>
      <c r="E47" s="7"/>
    </row>
    <row r="48" ht="22.5" spans="1:5">
      <c r="A48" s="50"/>
      <c r="B48" s="29" t="s">
        <v>53</v>
      </c>
      <c r="C48" s="40"/>
      <c r="D48" s="70">
        <v>35375.82</v>
      </c>
      <c r="E48" s="7"/>
    </row>
    <row r="49" spans="1:5">
      <c r="A49" s="32"/>
      <c r="B49" s="53" t="s">
        <v>54</v>
      </c>
      <c r="C49" s="40"/>
      <c r="D49" s="70">
        <v>0</v>
      </c>
      <c r="E49" s="7"/>
    </row>
    <row r="50" ht="22.5" spans="1:5">
      <c r="A50" s="34"/>
      <c r="B50" s="53" t="s">
        <v>55</v>
      </c>
      <c r="C50" s="40"/>
      <c r="D50" s="70">
        <v>0</v>
      </c>
      <c r="E50" s="7"/>
    </row>
    <row r="51" spans="1:5">
      <c r="A51" s="34" t="s">
        <v>63</v>
      </c>
      <c r="B51" s="54" t="s">
        <v>119</v>
      </c>
      <c r="C51" s="55" t="s">
        <v>9</v>
      </c>
      <c r="D51" s="69">
        <v>357.07</v>
      </c>
      <c r="E51" s="7"/>
    </row>
    <row r="52" ht="36" customHeight="1" spans="1:5">
      <c r="A52" s="32"/>
      <c r="B52" s="56" t="s">
        <v>67</v>
      </c>
      <c r="C52" s="57"/>
      <c r="D52" s="70"/>
      <c r="E52" s="7"/>
    </row>
    <row r="53" ht="47" customHeight="1" spans="1:5">
      <c r="A53" s="32" t="s">
        <v>65</v>
      </c>
      <c r="B53" s="58" t="s">
        <v>69</v>
      </c>
      <c r="C53" s="57" t="s">
        <v>9</v>
      </c>
      <c r="D53" s="69">
        <v>7030.14</v>
      </c>
      <c r="E53" s="7"/>
    </row>
    <row r="54" ht="60" customHeight="1" spans="1:5">
      <c r="A54" s="32" t="s">
        <v>68</v>
      </c>
      <c r="B54" s="59" t="s">
        <v>108</v>
      </c>
      <c r="C54" s="57" t="s">
        <v>9</v>
      </c>
      <c r="D54" s="69">
        <v>40624.88</v>
      </c>
      <c r="E54" s="7"/>
    </row>
    <row r="55" ht="15" spans="1:5">
      <c r="A55" s="32" t="s">
        <v>70</v>
      </c>
      <c r="B55" s="60" t="s">
        <v>73</v>
      </c>
      <c r="C55" s="57" t="s">
        <v>9</v>
      </c>
      <c r="D55" s="69">
        <v>8210.82</v>
      </c>
      <c r="E55" s="7"/>
    </row>
    <row r="56" ht="15.75" spans="1:5">
      <c r="A56" s="32" t="s">
        <v>70</v>
      </c>
      <c r="B56" s="61" t="s">
        <v>74</v>
      </c>
      <c r="C56" s="114" t="s">
        <v>9</v>
      </c>
      <c r="D56" s="69">
        <f>D55+D54+D53+D51+D47+D38+D34+D31+D28+D24</f>
        <v>133801.97</v>
      </c>
      <c r="E56" s="7"/>
    </row>
    <row r="57" ht="25" customHeight="1" spans="1:5">
      <c r="A57" s="62"/>
      <c r="B57" s="63" t="s">
        <v>109</v>
      </c>
      <c r="C57" s="64"/>
      <c r="D57" s="65">
        <f>D6+D13-D56</f>
        <v>-63429.82</v>
      </c>
      <c r="E57" s="66"/>
    </row>
    <row r="58" ht="15.75" spans="1:5">
      <c r="A58" s="62"/>
      <c r="B58" s="63" t="s">
        <v>291</v>
      </c>
      <c r="C58" s="64"/>
      <c r="D58" s="65">
        <f>D7+D14-D51</f>
        <v>68970.72</v>
      </c>
      <c r="E58" s="66"/>
    </row>
    <row r="59" ht="15.75" spans="1:5">
      <c r="A59" s="62"/>
      <c r="B59" s="63" t="s">
        <v>83</v>
      </c>
      <c r="C59" s="64"/>
      <c r="D59" s="65">
        <f>D57+D58</f>
        <v>5540.89999999999</v>
      </c>
      <c r="E59" s="66"/>
    </row>
    <row r="60" ht="15.75" spans="1:3">
      <c r="A60" s="63"/>
      <c r="B60" s="64"/>
      <c r="C60" s="67"/>
    </row>
    <row r="61" spans="1:4">
      <c r="A61" s="93" t="s">
        <v>292</v>
      </c>
      <c r="B61" s="68" t="s">
        <v>76</v>
      </c>
      <c r="C61" s="68"/>
      <c r="D61" s="68" t="s">
        <v>77</v>
      </c>
    </row>
    <row r="62" spans="1:4">
      <c r="A62" s="62"/>
      <c r="B62" s="68" t="s">
        <v>78</v>
      </c>
      <c r="C62" s="68"/>
      <c r="D62" s="68" t="s">
        <v>79</v>
      </c>
    </row>
    <row r="63" spans="1:1">
      <c r="A63" s="62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opLeftCell="A55" workbookViewId="0">
      <selection activeCell="G62" sqref="G62"/>
    </sheetView>
  </sheetViews>
  <sheetFormatPr defaultColWidth="9" defaultRowHeight="14.25" outlineLevelCol="6"/>
  <cols>
    <col min="1" max="1" width="4.71428571428571" style="1" customWidth="1"/>
    <col min="2" max="2" width="39.5714285714286" style="1" customWidth="1"/>
    <col min="3" max="3" width="8.14285714285714" style="1" customWidth="1"/>
    <col min="4" max="4" width="17" style="1" customWidth="1"/>
    <col min="5" max="5" width="13.4285714285714" style="1" customWidth="1"/>
    <col min="6" max="6" width="12.2857142857143" style="1" customWidth="1"/>
    <col min="7" max="7" width="12.4285714285714" style="1" customWidth="1"/>
    <col min="8" max="8" width="11" style="1" customWidth="1"/>
    <col min="9" max="9" width="12.5714285714286" style="1" customWidth="1"/>
    <col min="10" max="12" width="9" style="1"/>
    <col min="13" max="13" width="14" style="1" customWidth="1"/>
    <col min="14" max="16384" width="9" style="1"/>
  </cols>
  <sheetData>
    <row r="1" ht="15" spans="2:7">
      <c r="B1" s="84" t="s">
        <v>0</v>
      </c>
      <c r="C1" s="2"/>
      <c r="D1" s="3"/>
      <c r="G1" s="2"/>
    </row>
    <row r="2" ht="24.75" customHeight="1" spans="1:7">
      <c r="A2" s="4" t="s">
        <v>1</v>
      </c>
      <c r="B2" s="4"/>
      <c r="C2" s="4"/>
      <c r="D2" s="4"/>
      <c r="E2" s="5"/>
      <c r="F2" s="5"/>
      <c r="G2" s="2"/>
    </row>
    <row r="3" ht="15" customHeight="1" spans="1:7">
      <c r="A3" s="5"/>
      <c r="B3" s="4" t="s">
        <v>114</v>
      </c>
      <c r="C3" s="4"/>
      <c r="D3" s="4"/>
      <c r="E3" s="4"/>
      <c r="G3" s="2"/>
    </row>
    <row r="4" ht="15" spans="2:7">
      <c r="B4" s="6" t="s">
        <v>81</v>
      </c>
      <c r="C4" s="6"/>
      <c r="D4" s="6">
        <v>434717.63</v>
      </c>
      <c r="E4" s="1" t="s">
        <v>9</v>
      </c>
      <c r="G4" s="2"/>
    </row>
    <row r="5" spans="1:5">
      <c r="A5" s="7"/>
      <c r="B5" s="8" t="s">
        <v>89</v>
      </c>
      <c r="C5" s="9" t="s">
        <v>9</v>
      </c>
      <c r="D5" s="10">
        <v>30275.53</v>
      </c>
      <c r="E5" s="7"/>
    </row>
    <row r="6" spans="1:5">
      <c r="A6" s="7"/>
      <c r="B6" s="8" t="s">
        <v>90</v>
      </c>
      <c r="C6" s="9" t="s">
        <v>9</v>
      </c>
      <c r="D6" s="10">
        <v>-83638.99</v>
      </c>
      <c r="E6" s="7"/>
    </row>
    <row r="7" spans="1:5">
      <c r="A7" s="7"/>
      <c r="B7" s="11" t="s">
        <v>5</v>
      </c>
      <c r="C7" s="9" t="s">
        <v>6</v>
      </c>
      <c r="D7" s="12">
        <v>10341.13</v>
      </c>
      <c r="E7" s="7"/>
    </row>
    <row r="8" spans="1:5">
      <c r="A8" s="7"/>
      <c r="B8" s="11" t="s">
        <v>7</v>
      </c>
      <c r="C8" s="9" t="s">
        <v>6</v>
      </c>
      <c r="D8" s="12">
        <v>6213.43</v>
      </c>
      <c r="E8" s="7"/>
    </row>
    <row r="9" spans="1:5">
      <c r="A9" s="7"/>
      <c r="B9" s="13" t="s">
        <v>8</v>
      </c>
      <c r="C9" s="8" t="s">
        <v>9</v>
      </c>
      <c r="D9" s="10">
        <v>1098092.26</v>
      </c>
      <c r="E9" s="7"/>
    </row>
    <row r="10" spans="1:5">
      <c r="A10" s="7"/>
      <c r="B10" s="8"/>
      <c r="C10" s="8"/>
      <c r="D10" s="12"/>
      <c r="E10" s="7"/>
    </row>
    <row r="11" spans="1:5">
      <c r="A11" s="7"/>
      <c r="B11" s="13" t="s">
        <v>10</v>
      </c>
      <c r="C11" s="8"/>
      <c r="D11" s="12"/>
      <c r="E11" s="7"/>
    </row>
    <row r="12" spans="1:5">
      <c r="A12" s="7">
        <v>1</v>
      </c>
      <c r="B12" s="9" t="s">
        <v>93</v>
      </c>
      <c r="C12" s="9" t="s">
        <v>9</v>
      </c>
      <c r="D12" s="12">
        <f>811115.33+3607.12</f>
        <v>814722.45</v>
      </c>
      <c r="E12" s="7"/>
    </row>
    <row r="13" spans="1:5">
      <c r="A13" s="7">
        <v>2</v>
      </c>
      <c r="B13" s="9" t="s">
        <v>94</v>
      </c>
      <c r="C13" s="9" t="s">
        <v>9</v>
      </c>
      <c r="D13" s="12">
        <v>195494.08</v>
      </c>
      <c r="E13" s="7"/>
    </row>
    <row r="14" spans="1:5">
      <c r="A14" s="7">
        <v>3</v>
      </c>
      <c r="B14" s="9" t="s">
        <v>12</v>
      </c>
      <c r="C14" s="9" t="s">
        <v>9</v>
      </c>
      <c r="D14" s="12">
        <v>4800</v>
      </c>
      <c r="E14" s="7"/>
    </row>
    <row r="15" spans="1:5">
      <c r="A15" s="7"/>
      <c r="B15" s="13" t="s">
        <v>13</v>
      </c>
      <c r="C15" s="8" t="s">
        <v>9</v>
      </c>
      <c r="D15" s="10">
        <f>D12+D13+D14</f>
        <v>1015016.53</v>
      </c>
      <c r="E15" s="7"/>
    </row>
    <row r="16" spans="1:5">
      <c r="A16" s="7"/>
      <c r="B16" s="8"/>
      <c r="C16" s="8"/>
      <c r="D16" s="7"/>
      <c r="E16" s="7"/>
    </row>
    <row r="17" spans="2:3">
      <c r="B17" s="6"/>
      <c r="C17" s="6"/>
    </row>
    <row r="18" spans="2:3">
      <c r="B18" s="6"/>
      <c r="C18" s="6" t="s">
        <v>14</v>
      </c>
    </row>
    <row r="19" spans="2:3">
      <c r="B19" s="6"/>
      <c r="C19" s="6"/>
    </row>
    <row r="20" ht="15" spans="1:5">
      <c r="A20" s="8" t="s">
        <v>15</v>
      </c>
      <c r="B20" s="8"/>
      <c r="C20" s="13" t="s">
        <v>115</v>
      </c>
      <c r="D20" s="157" t="s">
        <v>116</v>
      </c>
      <c r="E20" s="157" t="s">
        <v>96</v>
      </c>
    </row>
    <row r="21" ht="15" spans="1:5">
      <c r="A21" s="8" t="s">
        <v>18</v>
      </c>
      <c r="B21" s="13" t="s">
        <v>19</v>
      </c>
      <c r="C21" s="13"/>
      <c r="D21" s="28"/>
      <c r="E21" s="28"/>
    </row>
    <row r="22" ht="25.5" spans="1:5">
      <c r="A22" s="23" t="s">
        <v>21</v>
      </c>
      <c r="B22" s="24" t="s">
        <v>98</v>
      </c>
      <c r="C22" s="25"/>
      <c r="D22" s="7"/>
      <c r="E22" s="7"/>
    </row>
    <row r="23" ht="51" spans="1:5">
      <c r="A23" s="23"/>
      <c r="B23" s="26" t="s">
        <v>23</v>
      </c>
      <c r="C23" s="27" t="s">
        <v>9</v>
      </c>
      <c r="D23" s="28">
        <f>D24+D25+D26</f>
        <v>209362.19</v>
      </c>
      <c r="E23" s="7"/>
    </row>
    <row r="24" ht="78.75" spans="1:5">
      <c r="A24" s="23"/>
      <c r="B24" s="29" t="s">
        <v>24</v>
      </c>
      <c r="C24" s="30"/>
      <c r="D24" s="7">
        <v>91492.3</v>
      </c>
      <c r="E24" s="7"/>
    </row>
    <row r="25" ht="112.5" spans="1:5">
      <c r="A25" s="31"/>
      <c r="B25" s="29" t="s">
        <v>25</v>
      </c>
      <c r="C25" s="30"/>
      <c r="D25" s="7">
        <v>105940.1</v>
      </c>
      <c r="E25" s="7"/>
    </row>
    <row r="26" ht="24" spans="1:5">
      <c r="A26" s="32"/>
      <c r="B26" s="33" t="s">
        <v>26</v>
      </c>
      <c r="C26" s="30"/>
      <c r="D26" s="7">
        <v>11929.79</v>
      </c>
      <c r="E26" s="7"/>
    </row>
    <row r="27" ht="25.5" spans="1:5">
      <c r="A27" s="23"/>
      <c r="B27" s="26" t="s">
        <v>27</v>
      </c>
      <c r="C27" s="27" t="s">
        <v>9</v>
      </c>
      <c r="D27" s="28">
        <f>D28+D29</f>
        <v>14106.45</v>
      </c>
      <c r="E27" s="7"/>
    </row>
    <row r="28" spans="1:5">
      <c r="A28" s="34"/>
      <c r="B28" s="35" t="s">
        <v>28</v>
      </c>
      <c r="C28" s="36"/>
      <c r="D28" s="7">
        <v>11124</v>
      </c>
      <c r="E28" s="7"/>
    </row>
    <row r="29" spans="1:5">
      <c r="A29" s="23"/>
      <c r="B29" s="35" t="s">
        <v>29</v>
      </c>
      <c r="C29" s="36"/>
      <c r="D29" s="7">
        <v>2982.45</v>
      </c>
      <c r="E29" s="7"/>
    </row>
    <row r="30" ht="38.25" spans="1:5">
      <c r="A30" s="23" t="s">
        <v>30</v>
      </c>
      <c r="B30" s="26" t="s">
        <v>31</v>
      </c>
      <c r="C30" s="37" t="s">
        <v>9</v>
      </c>
      <c r="D30" s="28">
        <f>D31+D32</f>
        <v>56973.53</v>
      </c>
      <c r="E30" s="7"/>
    </row>
    <row r="31" ht="78.75" spans="1:5">
      <c r="A31" s="38"/>
      <c r="B31" s="29" t="s">
        <v>32</v>
      </c>
      <c r="C31" s="30"/>
      <c r="D31" s="7">
        <v>46973.53</v>
      </c>
      <c r="E31" s="7"/>
    </row>
    <row r="32" ht="24" spans="1:5">
      <c r="A32" s="38"/>
      <c r="B32" s="122" t="s">
        <v>33</v>
      </c>
      <c r="C32" s="40"/>
      <c r="D32" s="7">
        <v>10000</v>
      </c>
      <c r="E32" s="7"/>
    </row>
    <row r="33" ht="38.25" spans="1:5">
      <c r="A33" s="38" t="s">
        <v>34</v>
      </c>
      <c r="B33" s="26" t="s">
        <v>35</v>
      </c>
      <c r="C33" s="13" t="s">
        <v>9</v>
      </c>
      <c r="D33" s="28">
        <f>D34+D35+D36</f>
        <v>15429</v>
      </c>
      <c r="E33" s="7"/>
    </row>
    <row r="34" ht="36" spans="1:5">
      <c r="A34" s="34"/>
      <c r="B34" s="33" t="s">
        <v>36</v>
      </c>
      <c r="C34" s="40"/>
      <c r="D34" s="7">
        <v>8220</v>
      </c>
      <c r="E34" s="7"/>
    </row>
    <row r="35" ht="24" spans="1:5">
      <c r="A35" s="34"/>
      <c r="B35" s="122" t="s">
        <v>99</v>
      </c>
      <c r="C35" s="40"/>
      <c r="D35" s="7">
        <v>7209</v>
      </c>
      <c r="E35" s="7"/>
    </row>
    <row r="36" ht="24" spans="1:5">
      <c r="A36" s="34"/>
      <c r="B36" s="122" t="s">
        <v>38</v>
      </c>
      <c r="C36" s="40"/>
      <c r="D36" s="7">
        <v>0</v>
      </c>
      <c r="E36" s="7"/>
    </row>
    <row r="37" ht="15.75" spans="1:5">
      <c r="A37" s="32" t="s">
        <v>39</v>
      </c>
      <c r="B37" s="42" t="s">
        <v>40</v>
      </c>
      <c r="C37" s="21" t="s">
        <v>9</v>
      </c>
      <c r="D37" s="28">
        <f>D38+D39+D40+D42+D43+D44+D45</f>
        <v>101001.18</v>
      </c>
      <c r="E37" s="7"/>
    </row>
    <row r="38" spans="1:5">
      <c r="A38" s="43"/>
      <c r="B38" s="130" t="s">
        <v>41</v>
      </c>
      <c r="C38" s="45"/>
      <c r="D38" s="7">
        <v>3370.7</v>
      </c>
      <c r="E38" s="7"/>
    </row>
    <row r="39" ht="24" spans="1:5">
      <c r="A39" s="43"/>
      <c r="B39" s="130" t="s">
        <v>42</v>
      </c>
      <c r="C39" s="45"/>
      <c r="D39" s="7">
        <v>47290</v>
      </c>
      <c r="E39" s="7"/>
    </row>
    <row r="40" spans="1:5">
      <c r="A40" s="43"/>
      <c r="B40" s="131" t="s">
        <v>43</v>
      </c>
      <c r="C40" s="45"/>
      <c r="D40" s="7">
        <v>19746.82</v>
      </c>
      <c r="E40" s="7"/>
    </row>
    <row r="41" ht="39" customHeight="1" spans="1:5">
      <c r="A41" s="32"/>
      <c r="B41" s="47" t="s">
        <v>44</v>
      </c>
      <c r="C41" s="45"/>
      <c r="D41" s="7"/>
      <c r="E41" s="7"/>
    </row>
    <row r="42" spans="1:5">
      <c r="A42" s="43"/>
      <c r="B42" s="95" t="s">
        <v>100</v>
      </c>
      <c r="C42" s="45"/>
      <c r="D42" s="7"/>
      <c r="E42" s="7"/>
    </row>
    <row r="43" spans="1:5">
      <c r="A43" s="43"/>
      <c r="B43" s="95" t="s">
        <v>101</v>
      </c>
      <c r="C43" s="45"/>
      <c r="D43" s="7">
        <v>21246.2</v>
      </c>
      <c r="E43" s="7"/>
    </row>
    <row r="44" spans="1:5">
      <c r="A44" s="30"/>
      <c r="B44" s="95" t="s">
        <v>102</v>
      </c>
      <c r="C44" s="45"/>
      <c r="D44" s="7">
        <v>9347.46</v>
      </c>
      <c r="E44" s="7"/>
    </row>
    <row r="45" ht="24" spans="1:5">
      <c r="A45" s="43"/>
      <c r="B45" s="95" t="s">
        <v>48</v>
      </c>
      <c r="C45" s="45"/>
      <c r="D45" s="7">
        <v>0</v>
      </c>
      <c r="E45" s="7"/>
    </row>
    <row r="46" ht="38.25" spans="1:5">
      <c r="A46" s="13" t="s">
        <v>49</v>
      </c>
      <c r="B46" s="49" t="s">
        <v>50</v>
      </c>
      <c r="C46" s="50"/>
      <c r="D46" s="7"/>
      <c r="E46" s="7"/>
    </row>
    <row r="47" spans="1:5">
      <c r="A47" s="50"/>
      <c r="B47" s="51" t="s">
        <v>51</v>
      </c>
      <c r="C47" s="50"/>
      <c r="D47" s="7"/>
      <c r="E47" s="7"/>
    </row>
    <row r="48" ht="28.5" customHeight="1" spans="1:5">
      <c r="A48" s="32"/>
      <c r="B48" s="52" t="s">
        <v>52</v>
      </c>
      <c r="C48" s="21" t="s">
        <v>9</v>
      </c>
      <c r="D48" s="28">
        <f>D49+D50+D51+D52</f>
        <v>182753.18</v>
      </c>
      <c r="E48" s="7"/>
    </row>
    <row r="49" ht="22.5" spans="1:5">
      <c r="A49" s="34"/>
      <c r="B49" s="29" t="s">
        <v>53</v>
      </c>
      <c r="C49" s="40"/>
      <c r="D49" s="7">
        <v>111169.14</v>
      </c>
      <c r="E49" s="7"/>
    </row>
    <row r="50" spans="1:5">
      <c r="A50" s="32"/>
      <c r="B50" s="53" t="s">
        <v>117</v>
      </c>
      <c r="C50" s="40"/>
      <c r="D50" s="7">
        <v>0</v>
      </c>
      <c r="E50" s="7"/>
    </row>
    <row r="51" spans="1:5">
      <c r="A51" s="32"/>
      <c r="B51" s="53" t="s">
        <v>118</v>
      </c>
      <c r="C51" s="40"/>
      <c r="D51" s="7">
        <v>65000</v>
      </c>
      <c r="E51" s="7"/>
    </row>
    <row r="52" ht="22.5" spans="1:5">
      <c r="A52" s="32"/>
      <c r="B52" s="53" t="s">
        <v>55</v>
      </c>
      <c r="C52" s="40"/>
      <c r="D52" s="7">
        <v>6584.04</v>
      </c>
      <c r="E52" s="7"/>
    </row>
    <row r="53" ht="15" spans="1:5">
      <c r="A53" s="34" t="s">
        <v>63</v>
      </c>
      <c r="B53" s="54" t="s">
        <v>119</v>
      </c>
      <c r="C53" s="55" t="s">
        <v>9</v>
      </c>
      <c r="D53" s="91">
        <v>36160.44</v>
      </c>
      <c r="E53" s="7"/>
    </row>
    <row r="54" ht="35" customHeight="1" spans="1:5">
      <c r="A54" s="32"/>
      <c r="B54" s="56" t="s">
        <v>67</v>
      </c>
      <c r="C54" s="57"/>
      <c r="D54" s="7"/>
      <c r="E54" s="7"/>
    </row>
    <row r="55" ht="48" spans="1:5">
      <c r="A55" s="32" t="s">
        <v>65</v>
      </c>
      <c r="B55" s="58" t="s">
        <v>69</v>
      </c>
      <c r="C55" s="57" t="s">
        <v>9</v>
      </c>
      <c r="D55" s="28">
        <v>94910</v>
      </c>
      <c r="E55" s="7"/>
    </row>
    <row r="56" ht="60" spans="1:5">
      <c r="A56" s="32" t="s">
        <v>68</v>
      </c>
      <c r="B56" s="59" t="s">
        <v>71</v>
      </c>
      <c r="C56" s="57" t="s">
        <v>9</v>
      </c>
      <c r="D56" s="28">
        <v>234020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28">
        <v>64574.31</v>
      </c>
      <c r="E57" s="7"/>
    </row>
    <row r="58" ht="15.75" spans="1:5">
      <c r="A58" s="32" t="s">
        <v>72</v>
      </c>
      <c r="B58" s="61" t="s">
        <v>74</v>
      </c>
      <c r="C58" s="114" t="s">
        <v>9</v>
      </c>
      <c r="D58" s="28">
        <f>D57+D56+D55+D53+D48+D37+D33+D30+D27+D23</f>
        <v>1009290.28</v>
      </c>
      <c r="E58" s="7"/>
    </row>
    <row r="59" ht="15.75" spans="1:5">
      <c r="A59" s="34"/>
      <c r="B59" s="8"/>
      <c r="C59" s="176"/>
      <c r="D59" s="7"/>
      <c r="E59" s="7"/>
    </row>
    <row r="60" ht="15.75" spans="1:5">
      <c r="A60" s="62"/>
      <c r="B60" s="63"/>
      <c r="C60" s="64"/>
      <c r="D60" s="83"/>
      <c r="E60" s="83"/>
    </row>
    <row r="61" ht="15.75" spans="1:5">
      <c r="A61" s="62"/>
      <c r="B61" s="63"/>
      <c r="C61" s="64"/>
      <c r="D61" s="83"/>
      <c r="E61" s="83"/>
    </row>
    <row r="62" ht="15.75" spans="1:5">
      <c r="A62" s="62"/>
      <c r="B62" s="63"/>
      <c r="C62" s="64"/>
      <c r="D62" s="83"/>
      <c r="E62" s="83"/>
    </row>
    <row r="63" ht="15.75" spans="1:5">
      <c r="A63" s="62"/>
      <c r="B63" s="63" t="s">
        <v>109</v>
      </c>
      <c r="C63" s="64"/>
      <c r="D63" s="65">
        <f>D5+D12+D14-D58+D53</f>
        <v>-123331.86</v>
      </c>
      <c r="E63" s="83"/>
    </row>
    <row r="64" ht="15.75" spans="1:4">
      <c r="A64" s="62"/>
      <c r="B64" s="63" t="s">
        <v>110</v>
      </c>
      <c r="C64" s="64"/>
      <c r="D64" s="65">
        <f>D6+D13-D53</f>
        <v>75694.65</v>
      </c>
    </row>
    <row r="65" ht="15.75" spans="1:4">
      <c r="A65" s="62"/>
      <c r="B65" s="63" t="s">
        <v>120</v>
      </c>
      <c r="C65" s="64"/>
      <c r="D65" s="65">
        <f>D5+D6+D15-D58</f>
        <v>-47637.2100000001</v>
      </c>
    </row>
    <row r="66" ht="15.75" spans="1:4">
      <c r="A66" s="62"/>
      <c r="B66" s="6"/>
      <c r="C66" s="118"/>
      <c r="D66" s="2"/>
    </row>
    <row r="67" spans="1:1">
      <c r="A67" s="62"/>
    </row>
    <row r="68" spans="2:4">
      <c r="B68" s="1" t="s">
        <v>76</v>
      </c>
      <c r="D68" s="1" t="s">
        <v>77</v>
      </c>
    </row>
    <row r="69" spans="2:4">
      <c r="B69" s="1" t="s">
        <v>78</v>
      </c>
      <c r="D69" s="1" t="s">
        <v>79</v>
      </c>
    </row>
  </sheetData>
  <mergeCells count="2">
    <mergeCell ref="A2:D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opLeftCell="A54" workbookViewId="0">
      <selection activeCell="H56" sqref="H56"/>
    </sheetView>
  </sheetViews>
  <sheetFormatPr defaultColWidth="9" defaultRowHeight="14.25"/>
  <cols>
    <col min="1" max="1" width="4.71428571428571" style="1" customWidth="1"/>
    <col min="2" max="2" width="38.7142857142857" style="1" customWidth="1"/>
    <col min="3" max="3" width="8.57142857142857" style="1" customWidth="1"/>
    <col min="4" max="4" width="14.8571428571429" style="1" customWidth="1"/>
    <col min="5" max="5" width="12.8571428571429" style="1" customWidth="1"/>
    <col min="6" max="6" width="12" style="1" customWidth="1"/>
    <col min="7" max="7" width="12.1428571428571" style="1" customWidth="1"/>
    <col min="8" max="8" width="13.7142857142857" style="1" customWidth="1"/>
    <col min="9" max="9" width="13.1428571428571" style="1" customWidth="1"/>
    <col min="10" max="10" width="9" style="1"/>
    <col min="11" max="11" width="9.28571428571429" style="1" customWidth="1"/>
    <col min="12" max="12" width="9" style="1"/>
    <col min="13" max="13" width="9.28571428571429" style="1" customWidth="1"/>
    <col min="14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</v>
      </c>
      <c r="B2" s="4"/>
      <c r="C2" s="4"/>
      <c r="D2" s="4"/>
      <c r="E2" s="4"/>
      <c r="F2" s="4"/>
    </row>
    <row r="3" ht="15" customHeight="1" spans="1:5">
      <c r="A3" s="5"/>
      <c r="B3" s="4" t="s">
        <v>293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294</v>
      </c>
    </row>
    <row r="6" spans="1:5">
      <c r="A6" s="7"/>
      <c r="B6" s="8" t="s">
        <v>89</v>
      </c>
      <c r="C6" s="9" t="s">
        <v>9</v>
      </c>
      <c r="D6" s="10">
        <v>-70245.75</v>
      </c>
      <c r="E6" s="7"/>
    </row>
    <row r="7" spans="1:5">
      <c r="A7" s="7"/>
      <c r="B7" s="8" t="s">
        <v>90</v>
      </c>
      <c r="C7" s="9" t="s">
        <v>9</v>
      </c>
      <c r="D7" s="10">
        <v>82498.36</v>
      </c>
      <c r="E7" s="7"/>
    </row>
    <row r="8" spans="1:5">
      <c r="A8" s="7"/>
      <c r="B8" s="11" t="s">
        <v>5</v>
      </c>
      <c r="C8" s="9" t="s">
        <v>6</v>
      </c>
      <c r="D8" s="12">
        <v>5014.37</v>
      </c>
      <c r="E8" s="7"/>
    </row>
    <row r="9" spans="1:5">
      <c r="A9" s="7"/>
      <c r="B9" s="11" t="s">
        <v>7</v>
      </c>
      <c r="C9" s="9" t="s">
        <v>6</v>
      </c>
      <c r="D9" s="12">
        <v>2872.71</v>
      </c>
      <c r="E9" s="7"/>
    </row>
    <row r="10" spans="1:5">
      <c r="A10" s="7"/>
      <c r="B10" s="13" t="s">
        <v>8</v>
      </c>
      <c r="C10" s="8" t="s">
        <v>9</v>
      </c>
      <c r="D10" s="10">
        <v>407112.34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356422.12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48268.48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11094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415784.6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7.75" customHeight="1" spans="1:5">
      <c r="A24" s="23"/>
      <c r="B24" s="26" t="s">
        <v>23</v>
      </c>
      <c r="C24" s="27" t="s">
        <v>9</v>
      </c>
      <c r="D24" s="28">
        <f>D25+D26+D27</f>
        <v>91006.6</v>
      </c>
      <c r="E24" s="7"/>
    </row>
    <row r="25" ht="80.25" customHeight="1" spans="1:11">
      <c r="A25" s="23"/>
      <c r="B25" s="29" t="s">
        <v>24</v>
      </c>
      <c r="C25" s="30"/>
      <c r="D25" s="7">
        <v>44814</v>
      </c>
      <c r="E25" s="7"/>
      <c r="G25" s="112"/>
      <c r="H25" s="112"/>
      <c r="K25" s="112"/>
    </row>
    <row r="26" ht="112.5" spans="1:11">
      <c r="A26" s="31"/>
      <c r="B26" s="29" t="s">
        <v>25</v>
      </c>
      <c r="C26" s="30"/>
      <c r="D26" s="7">
        <v>40677</v>
      </c>
      <c r="E26" s="7"/>
      <c r="K26" s="112"/>
    </row>
    <row r="27" ht="22.5" spans="1:11">
      <c r="A27" s="32"/>
      <c r="B27" s="41" t="s">
        <v>26</v>
      </c>
      <c r="C27" s="30"/>
      <c r="D27" s="7">
        <v>5515.6</v>
      </c>
      <c r="E27" s="7"/>
      <c r="H27" s="112"/>
      <c r="K27" s="112"/>
    </row>
    <row r="28" ht="25.5" spans="1:5">
      <c r="A28" s="23"/>
      <c r="B28" s="26" t="s">
        <v>27</v>
      </c>
      <c r="C28" s="27" t="s">
        <v>9</v>
      </c>
      <c r="D28" s="28">
        <f>D29+D30</f>
        <v>5578.9</v>
      </c>
      <c r="E28" s="7"/>
    </row>
    <row r="29" spans="1:5">
      <c r="A29" s="34"/>
      <c r="B29" s="72" t="s">
        <v>28</v>
      </c>
      <c r="C29" s="36"/>
      <c r="D29" s="7">
        <v>4200</v>
      </c>
      <c r="E29" s="7"/>
    </row>
    <row r="30" spans="1:5">
      <c r="A30" s="23"/>
      <c r="B30" s="72" t="s">
        <v>29</v>
      </c>
      <c r="C30" s="36"/>
      <c r="D30" s="7">
        <v>1378.9</v>
      </c>
      <c r="E30" s="7"/>
    </row>
    <row r="31" ht="38.25" spans="1:5">
      <c r="A31" s="23" t="s">
        <v>30</v>
      </c>
      <c r="B31" s="26" t="s">
        <v>31</v>
      </c>
      <c r="C31" s="37" t="s">
        <v>9</v>
      </c>
      <c r="D31" s="28">
        <f>D32+D33</f>
        <v>28304</v>
      </c>
      <c r="E31" s="7"/>
    </row>
    <row r="32" ht="78.75" spans="1:5">
      <c r="A32" s="38"/>
      <c r="B32" s="29" t="s">
        <v>32</v>
      </c>
      <c r="C32" s="30"/>
      <c r="D32" s="7">
        <v>19304</v>
      </c>
      <c r="E32" s="7"/>
    </row>
    <row r="33" ht="30.75" customHeight="1" spans="1:5">
      <c r="A33" s="38"/>
      <c r="B33" s="39" t="s">
        <v>33</v>
      </c>
      <c r="C33" s="40"/>
      <c r="D33" s="7">
        <v>9000</v>
      </c>
      <c r="E33" s="7"/>
    </row>
    <row r="34" ht="40.5" customHeight="1" spans="1:5">
      <c r="A34" s="38" t="s">
        <v>34</v>
      </c>
      <c r="B34" s="26" t="s">
        <v>35</v>
      </c>
      <c r="C34" s="13" t="s">
        <v>9</v>
      </c>
      <c r="D34" s="28">
        <f>D35+D37+D36</f>
        <v>2112</v>
      </c>
      <c r="E34" s="7"/>
    </row>
    <row r="35" ht="36.75" customHeight="1" spans="1:5">
      <c r="A35" s="34"/>
      <c r="B35" s="41" t="s">
        <v>36</v>
      </c>
      <c r="C35" s="40"/>
      <c r="D35" s="7">
        <v>2112</v>
      </c>
      <c r="E35" s="7"/>
    </row>
    <row r="36" ht="27" customHeight="1" spans="1:5">
      <c r="A36" s="34"/>
      <c r="B36" s="39" t="s">
        <v>99</v>
      </c>
      <c r="C36" s="40"/>
      <c r="D36" s="7">
        <v>0</v>
      </c>
      <c r="E36" s="7"/>
    </row>
    <row r="37" ht="28.5" customHeight="1" spans="1:5">
      <c r="A37" s="34"/>
      <c r="B37" s="39" t="s">
        <v>38</v>
      </c>
      <c r="C37" s="40"/>
      <c r="D37" s="7">
        <v>0</v>
      </c>
      <c r="E37" s="7"/>
    </row>
    <row r="38" ht="17.25" customHeight="1" spans="1:5">
      <c r="A38" s="32" t="s">
        <v>39</v>
      </c>
      <c r="B38" s="42" t="s">
        <v>40</v>
      </c>
      <c r="C38" s="21" t="s">
        <v>9</v>
      </c>
      <c r="D38" s="28">
        <f>D39+D40+D41+D43+D44+D45+D46</f>
        <v>15472.41</v>
      </c>
      <c r="E38" s="7"/>
    </row>
    <row r="39" ht="18.75" customHeight="1" spans="1:5">
      <c r="A39" s="43"/>
      <c r="B39" s="44" t="s">
        <v>41</v>
      </c>
      <c r="C39" s="45"/>
      <c r="D39" s="7">
        <v>0</v>
      </c>
      <c r="E39" s="7"/>
    </row>
    <row r="40" ht="26.25" customHeight="1" spans="1:5">
      <c r="A40" s="43"/>
      <c r="B40" s="44" t="s">
        <v>42</v>
      </c>
      <c r="C40" s="45"/>
      <c r="D40" s="7">
        <v>0</v>
      </c>
      <c r="E40" s="7"/>
    </row>
    <row r="41" ht="17.25" customHeight="1" spans="1:5">
      <c r="A41" s="43"/>
      <c r="B41" s="46" t="s">
        <v>43</v>
      </c>
      <c r="C41" s="45"/>
      <c r="D41" s="7">
        <v>10613.01</v>
      </c>
      <c r="E41" s="7"/>
    </row>
    <row r="42" ht="37" customHeight="1" spans="1:5">
      <c r="A42" s="32"/>
      <c r="B42" s="47" t="s">
        <v>44</v>
      </c>
      <c r="C42" s="45"/>
      <c r="D42" s="7"/>
      <c r="E42" s="7"/>
    </row>
    <row r="43" ht="16.5" customHeight="1" spans="1:5">
      <c r="A43" s="43"/>
      <c r="B43" s="48" t="s">
        <v>100</v>
      </c>
      <c r="C43" s="45"/>
      <c r="D43" s="7">
        <v>0</v>
      </c>
      <c r="E43" s="7"/>
    </row>
    <row r="44" ht="15" customHeight="1" spans="1:8">
      <c r="A44" s="43"/>
      <c r="B44" s="48" t="s">
        <v>101</v>
      </c>
      <c r="C44" s="45"/>
      <c r="D44" s="7">
        <v>343.8</v>
      </c>
      <c r="E44" s="7"/>
      <c r="H44" s="2"/>
    </row>
    <row r="45" spans="1:5">
      <c r="A45" s="30"/>
      <c r="B45" s="48" t="s">
        <v>102</v>
      </c>
      <c r="C45" s="45"/>
      <c r="D45" s="7">
        <v>4515.6</v>
      </c>
      <c r="E45" s="7"/>
    </row>
    <row r="46" ht="26" customHeight="1" spans="1:5">
      <c r="A46" s="43"/>
      <c r="B46" s="48" t="s">
        <v>48</v>
      </c>
      <c r="C46" s="45"/>
      <c r="D46" s="7">
        <v>0</v>
      </c>
      <c r="E46" s="7"/>
    </row>
    <row r="47" ht="40.5" customHeight="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69678.76</v>
      </c>
      <c r="E49" s="7"/>
    </row>
    <row r="50" ht="22.5" spans="1:8">
      <c r="A50" s="34"/>
      <c r="B50" s="29" t="s">
        <v>53</v>
      </c>
      <c r="C50" s="40"/>
      <c r="D50" s="7">
        <v>69678.76</v>
      </c>
      <c r="E50" s="7"/>
      <c r="H50" s="112"/>
    </row>
    <row r="51" spans="1:5">
      <c r="A51" s="32"/>
      <c r="B51" s="53" t="s">
        <v>54</v>
      </c>
      <c r="C51" s="77"/>
      <c r="D51" s="7">
        <v>0</v>
      </c>
      <c r="E51" s="7"/>
    </row>
    <row r="52" ht="22.5" spans="1:5">
      <c r="A52" s="32"/>
      <c r="B52" s="53" t="s">
        <v>55</v>
      </c>
      <c r="C52" s="77"/>
      <c r="D52" s="7">
        <v>0</v>
      </c>
      <c r="E52" s="7"/>
    </row>
    <row r="53" ht="15" spans="1:5">
      <c r="A53" s="34" t="s">
        <v>63</v>
      </c>
      <c r="B53" s="54" t="s">
        <v>119</v>
      </c>
      <c r="C53" s="55" t="s">
        <v>9</v>
      </c>
      <c r="D53" s="28">
        <v>2533.34</v>
      </c>
      <c r="E53" s="7"/>
    </row>
    <row r="54" ht="33.75" spans="1:5">
      <c r="A54" s="32"/>
      <c r="B54" s="56" t="s">
        <v>67</v>
      </c>
      <c r="C54" s="57"/>
      <c r="D54" s="7"/>
      <c r="E54" s="7"/>
    </row>
    <row r="55" ht="51" customHeight="1" spans="1:12">
      <c r="A55" s="32" t="s">
        <v>65</v>
      </c>
      <c r="B55" s="58" t="s">
        <v>69</v>
      </c>
      <c r="C55" s="57" t="s">
        <v>9</v>
      </c>
      <c r="D55" s="28">
        <v>38000</v>
      </c>
      <c r="E55" s="7"/>
      <c r="G55" s="112"/>
      <c r="J55" s="112"/>
      <c r="L55" s="112"/>
    </row>
    <row r="56" ht="63" customHeight="1" spans="1:5">
      <c r="A56" s="32" t="s">
        <v>68</v>
      </c>
      <c r="B56" s="59" t="s">
        <v>108</v>
      </c>
      <c r="C56" s="57" t="s">
        <v>9</v>
      </c>
      <c r="D56" s="28">
        <v>117671.74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28">
        <v>24947.08</v>
      </c>
      <c r="E57" s="7"/>
    </row>
    <row r="58" ht="15" spans="1:5">
      <c r="A58" s="32" t="s">
        <v>72</v>
      </c>
      <c r="B58" s="61" t="s">
        <v>74</v>
      </c>
      <c r="C58" s="57" t="s">
        <v>9</v>
      </c>
      <c r="D58" s="28">
        <f>D57+D56+D55+D53+D49+D38+D34+D31+D28+D24</f>
        <v>395304.83</v>
      </c>
      <c r="E58" s="7"/>
    </row>
    <row r="59" ht="15.75" spans="1:4">
      <c r="A59" s="62"/>
      <c r="B59" s="63"/>
      <c r="C59" s="64"/>
      <c r="D59" s="65"/>
    </row>
    <row r="60" ht="15.75" spans="1:4">
      <c r="A60" s="62"/>
      <c r="B60" s="63" t="s">
        <v>109</v>
      </c>
      <c r="C60" s="64"/>
      <c r="D60" s="65">
        <f>D6+D13+D15+D53-D58</f>
        <v>-95501.1199999999</v>
      </c>
    </row>
    <row r="61" ht="15.75" spans="2:4">
      <c r="B61" s="63" t="s">
        <v>291</v>
      </c>
      <c r="C61" s="64"/>
      <c r="D61" s="65">
        <f>D7+D14-D53</f>
        <v>128233.5</v>
      </c>
    </row>
    <row r="62" ht="15.75" spans="2:4">
      <c r="B62" s="63" t="s">
        <v>83</v>
      </c>
      <c r="C62" s="64"/>
      <c r="D62" s="65">
        <f>D60+D61</f>
        <v>32732.3800000001</v>
      </c>
    </row>
    <row r="63" ht="15.75" spans="2:5">
      <c r="B63" s="63"/>
      <c r="C63" s="64"/>
      <c r="D63" s="66"/>
      <c r="E63" s="65"/>
    </row>
    <row r="64" ht="15.75" spans="2:5">
      <c r="B64" s="63"/>
      <c r="C64" s="64"/>
      <c r="D64" s="67"/>
      <c r="E64" s="112"/>
    </row>
    <row r="65" spans="2:4">
      <c r="B65" s="68" t="s">
        <v>76</v>
      </c>
      <c r="C65" s="68"/>
      <c r="D65" s="68" t="s">
        <v>77</v>
      </c>
    </row>
    <row r="66" spans="2:4">
      <c r="B66" s="68" t="s">
        <v>78</v>
      </c>
      <c r="C66" s="68"/>
      <c r="D66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opLeftCell="A54" workbookViewId="0">
      <selection activeCell="B55" sqref="B55:B56"/>
    </sheetView>
  </sheetViews>
  <sheetFormatPr defaultColWidth="9" defaultRowHeight="14.25" outlineLevelCol="5"/>
  <cols>
    <col min="1" max="1" width="4.71428571428571" style="1" customWidth="1"/>
    <col min="2" max="2" width="38.7142857142857" style="1" customWidth="1"/>
    <col min="3" max="3" width="9" style="1"/>
    <col min="4" max="4" width="15.5714285714286" style="1" customWidth="1"/>
    <col min="5" max="5" width="15.7142857142857" style="1" customWidth="1"/>
    <col min="6" max="6" width="12.2857142857143" style="1" customWidth="1"/>
    <col min="7" max="7" width="9" style="1"/>
    <col min="8" max="8" width="10.4285714285714" style="1" customWidth="1"/>
    <col min="9" max="16383" width="9" style="1"/>
  </cols>
  <sheetData>
    <row r="1" ht="15" spans="3:4">
      <c r="C1" s="2" t="s">
        <v>0</v>
      </c>
      <c r="D1" s="3"/>
    </row>
    <row r="2" ht="15" customHeight="1" spans="1:6">
      <c r="A2" s="4" t="s">
        <v>1</v>
      </c>
      <c r="B2" s="4"/>
      <c r="C2" s="4"/>
      <c r="D2" s="4"/>
      <c r="E2" s="4"/>
      <c r="F2" s="4"/>
    </row>
    <row r="3" ht="15" customHeight="1" spans="1:5">
      <c r="A3" s="5"/>
      <c r="B3" s="4" t="s">
        <v>295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296</v>
      </c>
    </row>
    <row r="6" spans="1:5">
      <c r="A6" s="7"/>
      <c r="B6" s="8" t="s">
        <v>89</v>
      </c>
      <c r="C6" s="9" t="s">
        <v>9</v>
      </c>
      <c r="D6" s="10">
        <v>-130924.48</v>
      </c>
      <c r="E6" s="7"/>
    </row>
    <row r="7" spans="1:5">
      <c r="A7" s="7"/>
      <c r="B7" s="8" t="s">
        <v>90</v>
      </c>
      <c r="C7" s="9" t="s">
        <v>9</v>
      </c>
      <c r="D7" s="10">
        <v>192081.92</v>
      </c>
      <c r="E7" s="7"/>
    </row>
    <row r="8" spans="1:5">
      <c r="A8" s="7"/>
      <c r="B8" s="11" t="s">
        <v>5</v>
      </c>
      <c r="C8" s="9" t="s">
        <v>6</v>
      </c>
      <c r="D8" s="12">
        <v>4724.81</v>
      </c>
      <c r="E8" s="7"/>
    </row>
    <row r="9" spans="1:5">
      <c r="A9" s="7"/>
      <c r="B9" s="11" t="s">
        <v>7</v>
      </c>
      <c r="C9" s="9" t="s">
        <v>6</v>
      </c>
      <c r="D9" s="12">
        <v>2884.79</v>
      </c>
      <c r="E9" s="7"/>
    </row>
    <row r="10" spans="1:5">
      <c r="A10" s="7"/>
      <c r="B10" s="13" t="s">
        <v>8</v>
      </c>
      <c r="C10" s="8" t="s">
        <v>9</v>
      </c>
      <c r="D10" s="10">
        <v>529549.71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452895.09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68642.63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3000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524537.72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.75" customHeight="1" spans="1:5">
      <c r="A24" s="23"/>
      <c r="B24" s="26" t="s">
        <v>23</v>
      </c>
      <c r="C24" s="27" t="s">
        <v>9</v>
      </c>
      <c r="D24" s="69">
        <f>D25+D26+D27</f>
        <v>81381.47</v>
      </c>
      <c r="E24" s="7"/>
    </row>
    <row r="25" ht="78.75" spans="1:5">
      <c r="A25" s="23"/>
      <c r="B25" s="29" t="s">
        <v>24</v>
      </c>
      <c r="C25" s="30"/>
      <c r="D25" s="70">
        <v>41198.67</v>
      </c>
      <c r="E25" s="7"/>
    </row>
    <row r="26" ht="112.5" spans="1:5">
      <c r="A26" s="31"/>
      <c r="B26" s="29" t="s">
        <v>25</v>
      </c>
      <c r="C26" s="30"/>
      <c r="D26" s="70">
        <v>34644</v>
      </c>
      <c r="E26" s="7"/>
    </row>
    <row r="27" ht="22.5" spans="1:5">
      <c r="A27" s="32"/>
      <c r="B27" s="41" t="s">
        <v>26</v>
      </c>
      <c r="C27" s="30"/>
      <c r="D27" s="70">
        <v>5538.8</v>
      </c>
      <c r="E27" s="7"/>
    </row>
    <row r="28" ht="25.5" spans="1:5">
      <c r="A28" s="23"/>
      <c r="B28" s="26" t="s">
        <v>27</v>
      </c>
      <c r="C28" s="27" t="s">
        <v>9</v>
      </c>
      <c r="D28" s="69">
        <f>D29+D30</f>
        <v>6328.7</v>
      </c>
      <c r="E28" s="7"/>
    </row>
    <row r="29" spans="1:5">
      <c r="A29" s="34"/>
      <c r="B29" s="72" t="s">
        <v>28</v>
      </c>
      <c r="C29" s="36"/>
      <c r="D29" s="70">
        <v>4944</v>
      </c>
      <c r="E29" s="7"/>
    </row>
    <row r="30" spans="1:5">
      <c r="A30" s="23"/>
      <c r="B30" s="72" t="s">
        <v>29</v>
      </c>
      <c r="C30" s="36"/>
      <c r="D30" s="70">
        <v>1384.7</v>
      </c>
      <c r="E30" s="7"/>
    </row>
    <row r="31" ht="45.75" customHeight="1" spans="1:5">
      <c r="A31" s="23" t="s">
        <v>30</v>
      </c>
      <c r="B31" s="26" t="s">
        <v>31</v>
      </c>
      <c r="C31" s="37" t="s">
        <v>9</v>
      </c>
      <c r="D31" s="69">
        <f>D32+D33</f>
        <v>28268</v>
      </c>
      <c r="E31" s="7"/>
    </row>
    <row r="32" ht="83.25" customHeight="1" spans="1:5">
      <c r="A32" s="38"/>
      <c r="B32" s="29" t="s">
        <v>32</v>
      </c>
      <c r="C32" s="30"/>
      <c r="D32" s="70">
        <v>19268</v>
      </c>
      <c r="E32" s="7"/>
    </row>
    <row r="33" ht="32.25" customHeight="1" spans="1:5">
      <c r="A33" s="38"/>
      <c r="B33" s="39" t="s">
        <v>33</v>
      </c>
      <c r="C33" s="40"/>
      <c r="D33" s="70">
        <v>9000</v>
      </c>
      <c r="E33" s="7"/>
    </row>
    <row r="34" ht="39.75" customHeight="1" spans="1:5">
      <c r="A34" s="38" t="s">
        <v>34</v>
      </c>
      <c r="B34" s="26" t="s">
        <v>35</v>
      </c>
      <c r="C34" s="13" t="s">
        <v>9</v>
      </c>
      <c r="D34" s="69">
        <f>D35+D36+D37</f>
        <v>3230</v>
      </c>
      <c r="E34" s="7"/>
    </row>
    <row r="35" ht="39" customHeight="1" spans="1:5">
      <c r="A35" s="34"/>
      <c r="B35" s="41" t="s">
        <v>36</v>
      </c>
      <c r="C35" s="40"/>
      <c r="D35" s="70">
        <v>1864</v>
      </c>
      <c r="E35" s="7"/>
    </row>
    <row r="36" ht="25.5" customHeight="1" spans="1:5">
      <c r="A36" s="34"/>
      <c r="B36" s="39" t="s">
        <v>99</v>
      </c>
      <c r="C36" s="40"/>
      <c r="D36" s="70">
        <v>1366</v>
      </c>
      <c r="E36" s="7"/>
    </row>
    <row r="37" ht="27.75" customHeight="1" spans="1:5">
      <c r="A37" s="34"/>
      <c r="B37" s="39" t="s">
        <v>38</v>
      </c>
      <c r="C37" s="40"/>
      <c r="D37" s="70">
        <v>0</v>
      </c>
      <c r="E37" s="7"/>
    </row>
    <row r="38" ht="17.25" customHeight="1" spans="1:5">
      <c r="A38" s="32" t="s">
        <v>39</v>
      </c>
      <c r="B38" s="42" t="s">
        <v>40</v>
      </c>
      <c r="C38" s="21" t="s">
        <v>9</v>
      </c>
      <c r="D38" s="69">
        <f>D39+D40+D41+D43+D44+D45+D46</f>
        <v>35514.88</v>
      </c>
      <c r="E38" s="7"/>
    </row>
    <row r="39" ht="18" customHeight="1" spans="1:5">
      <c r="A39" s="43"/>
      <c r="B39" s="44" t="s">
        <v>41</v>
      </c>
      <c r="C39" s="45"/>
      <c r="D39" s="70">
        <v>775.19</v>
      </c>
      <c r="E39" s="7"/>
    </row>
    <row r="40" ht="27" customHeight="1" spans="1:5">
      <c r="A40" s="43"/>
      <c r="B40" s="44" t="s">
        <v>42</v>
      </c>
      <c r="C40" s="45"/>
      <c r="D40" s="70">
        <v>23005</v>
      </c>
      <c r="E40" s="7"/>
    </row>
    <row r="41" ht="21" customHeight="1" spans="1:5">
      <c r="A41" s="43"/>
      <c r="B41" s="46" t="s">
        <v>43</v>
      </c>
      <c r="C41" s="45"/>
      <c r="D41" s="70">
        <v>9147.06</v>
      </c>
      <c r="E41" s="7"/>
    </row>
    <row r="42" ht="40" customHeight="1" spans="1:5">
      <c r="A42" s="32"/>
      <c r="B42" s="47" t="s">
        <v>44</v>
      </c>
      <c r="C42" s="45"/>
      <c r="D42" s="70"/>
      <c r="E42" s="7"/>
    </row>
    <row r="43" ht="16.5" customHeight="1" spans="1:5">
      <c r="A43" s="43"/>
      <c r="B43" s="48" t="s">
        <v>100</v>
      </c>
      <c r="C43" s="45"/>
      <c r="D43" s="70">
        <v>0</v>
      </c>
      <c r="E43" s="7"/>
    </row>
    <row r="44" ht="15" customHeight="1" spans="1:5">
      <c r="A44" s="43"/>
      <c r="B44" s="48" t="s">
        <v>101</v>
      </c>
      <c r="C44" s="45"/>
      <c r="D44" s="70">
        <v>429.75</v>
      </c>
      <c r="E44" s="7"/>
    </row>
    <row r="45" spans="1:5">
      <c r="A45" s="30"/>
      <c r="B45" s="48" t="s">
        <v>102</v>
      </c>
      <c r="C45" s="45"/>
      <c r="D45" s="70">
        <v>2157.88</v>
      </c>
      <c r="E45" s="7"/>
    </row>
    <row r="46" ht="26.25" customHeight="1" spans="1:5">
      <c r="A46" s="43"/>
      <c r="B46" s="48" t="s">
        <v>48</v>
      </c>
      <c r="C46" s="45"/>
      <c r="D46" s="70">
        <v>0</v>
      </c>
      <c r="E46" s="7"/>
    </row>
    <row r="47" ht="45" customHeight="1" spans="1:5">
      <c r="A47" s="13" t="s">
        <v>49</v>
      </c>
      <c r="B47" s="49" t="s">
        <v>50</v>
      </c>
      <c r="C47" s="50"/>
      <c r="D47" s="70"/>
      <c r="E47" s="7"/>
    </row>
    <row r="48" spans="1:5">
      <c r="A48" s="50"/>
      <c r="B48" s="51" t="s">
        <v>51</v>
      </c>
      <c r="C48" s="50"/>
      <c r="D48" s="70"/>
      <c r="E48" s="7"/>
    </row>
    <row r="49" ht="27.75" customHeight="1" spans="1:5">
      <c r="A49" s="32"/>
      <c r="B49" s="52" t="s">
        <v>52</v>
      </c>
      <c r="C49" s="21" t="s">
        <v>9</v>
      </c>
      <c r="D49" s="69">
        <f>D50+D51+D52</f>
        <v>83237.96</v>
      </c>
      <c r="E49" s="7"/>
    </row>
    <row r="50" ht="27.75" customHeight="1" spans="1:5">
      <c r="A50" s="34"/>
      <c r="B50" s="29" t="s">
        <v>53</v>
      </c>
      <c r="C50" s="40"/>
      <c r="D50" s="70">
        <v>81692.41</v>
      </c>
      <c r="E50" s="7"/>
    </row>
    <row r="51" ht="18.75" customHeight="1" spans="1:5">
      <c r="A51" s="32"/>
      <c r="B51" s="53" t="s">
        <v>54</v>
      </c>
      <c r="C51" s="40"/>
      <c r="D51" s="70">
        <v>0</v>
      </c>
      <c r="E51" s="7"/>
    </row>
    <row r="52" ht="22.5" spans="1:5">
      <c r="A52" s="32"/>
      <c r="B52" s="53" t="s">
        <v>55</v>
      </c>
      <c r="C52" s="40"/>
      <c r="D52" s="70">
        <v>1545.55</v>
      </c>
      <c r="E52" s="7"/>
    </row>
    <row r="53" ht="22.5" customHeight="1" spans="1:5">
      <c r="A53" s="34" t="s">
        <v>63</v>
      </c>
      <c r="B53" s="54" t="s">
        <v>119</v>
      </c>
      <c r="C53" s="55" t="s">
        <v>9</v>
      </c>
      <c r="D53" s="69">
        <v>24378</v>
      </c>
      <c r="E53" s="7"/>
    </row>
    <row r="54" ht="39" customHeight="1" spans="1:5">
      <c r="A54" s="32"/>
      <c r="B54" s="56" t="s">
        <v>67</v>
      </c>
      <c r="C54" s="57"/>
      <c r="D54" s="69"/>
      <c r="E54" s="7"/>
    </row>
    <row r="55" ht="48" spans="1:5">
      <c r="A55" s="32" t="s">
        <v>65</v>
      </c>
      <c r="B55" s="58" t="s">
        <v>69</v>
      </c>
      <c r="C55" s="57" t="s">
        <v>9</v>
      </c>
      <c r="D55" s="69">
        <v>34617.48</v>
      </c>
      <c r="E55" s="7"/>
    </row>
    <row r="56" ht="60" spans="1:5">
      <c r="A56" s="32" t="s">
        <v>68</v>
      </c>
      <c r="B56" s="59" t="s">
        <v>108</v>
      </c>
      <c r="C56" s="57" t="s">
        <v>9</v>
      </c>
      <c r="D56" s="69">
        <v>113335.1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69">
        <v>31472.26</v>
      </c>
      <c r="E57" s="7"/>
    </row>
    <row r="58" spans="1:5">
      <c r="A58" s="32" t="s">
        <v>72</v>
      </c>
      <c r="B58" s="61" t="s">
        <v>74</v>
      </c>
      <c r="C58" s="57" t="s">
        <v>9</v>
      </c>
      <c r="D58" s="69">
        <f>D57+D56+D55+D53+D49+D38+D34+D31+D28+D24</f>
        <v>441763.85</v>
      </c>
      <c r="E58" s="7"/>
    </row>
    <row r="59" ht="15.75" spans="1:4">
      <c r="A59" s="62"/>
      <c r="B59" s="63"/>
      <c r="C59" s="64"/>
      <c r="D59" s="65"/>
    </row>
    <row r="60" ht="15.75" spans="1:4">
      <c r="A60" s="62"/>
      <c r="B60" s="63" t="s">
        <v>109</v>
      </c>
      <c r="C60" s="64"/>
      <c r="D60" s="96">
        <f>D6+D13+D15+D53-D58</f>
        <v>-92415.24</v>
      </c>
    </row>
    <row r="61" ht="15.75" spans="2:4">
      <c r="B61" s="63" t="s">
        <v>291</v>
      </c>
      <c r="C61" s="64"/>
      <c r="D61" s="96">
        <f>D7+D14-D53</f>
        <v>236346.55</v>
      </c>
    </row>
    <row r="62" ht="15.75" spans="2:4">
      <c r="B62" s="63" t="s">
        <v>83</v>
      </c>
      <c r="C62" s="64"/>
      <c r="D62" s="96">
        <f>D60+D61</f>
        <v>143931.31</v>
      </c>
    </row>
    <row r="63" ht="15.75" spans="2:5">
      <c r="B63" s="63"/>
      <c r="C63" s="64"/>
      <c r="D63" s="66"/>
      <c r="E63" s="65"/>
    </row>
    <row r="64" ht="15.75" spans="2:4">
      <c r="B64" s="63"/>
      <c r="C64" s="64"/>
      <c r="D64" s="67"/>
    </row>
    <row r="65" spans="2:4">
      <c r="B65" s="68" t="s">
        <v>76</v>
      </c>
      <c r="C65" s="68"/>
      <c r="D65" s="68" t="s">
        <v>77</v>
      </c>
    </row>
    <row r="66" spans="2:4">
      <c r="B66" s="68" t="s">
        <v>78</v>
      </c>
      <c r="C66" s="68"/>
      <c r="D66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topLeftCell="A48" workbookViewId="0">
      <selection activeCell="B27" sqref="B27"/>
    </sheetView>
  </sheetViews>
  <sheetFormatPr defaultColWidth="9" defaultRowHeight="14.25"/>
  <cols>
    <col min="1" max="1" width="4.71428571428571" style="1" customWidth="1"/>
    <col min="2" max="2" width="38.7142857142857" style="1" customWidth="1"/>
    <col min="3" max="3" width="10.2857142857143" style="1" customWidth="1"/>
    <col min="4" max="4" width="15.5714285714286" style="1" customWidth="1"/>
    <col min="5" max="5" width="16" style="1" customWidth="1"/>
    <col min="6" max="6" width="11.5714285714286" style="1" customWidth="1"/>
    <col min="7" max="7" width="10.4285714285714" style="1" customWidth="1"/>
    <col min="8" max="8" width="11.5714285714286" style="1" customWidth="1"/>
    <col min="9" max="9" width="11.7142857142857" style="1" customWidth="1"/>
    <col min="10" max="11" width="9" style="1"/>
    <col min="12" max="12" width="9.57142857142857" style="1"/>
    <col min="13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297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298</v>
      </c>
    </row>
    <row r="6" spans="1:5">
      <c r="A6" s="7"/>
      <c r="B6" s="8" t="s">
        <v>89</v>
      </c>
      <c r="C6" s="8" t="s">
        <v>9</v>
      </c>
      <c r="D6" s="69">
        <v>-188509.55</v>
      </c>
      <c r="E6" s="7"/>
    </row>
    <row r="7" spans="1:5">
      <c r="A7" s="7"/>
      <c r="B7" s="8"/>
      <c r="C7" s="8"/>
      <c r="D7" s="70">
        <v>1542</v>
      </c>
      <c r="E7" s="7"/>
    </row>
    <row r="8" spans="1:5">
      <c r="A8" s="7"/>
      <c r="B8" s="11" t="s">
        <v>5</v>
      </c>
      <c r="C8" s="9" t="s">
        <v>6</v>
      </c>
      <c r="D8" s="70">
        <v>633.59</v>
      </c>
      <c r="E8" s="7"/>
    </row>
    <row r="9" spans="1:5">
      <c r="A9" s="7"/>
      <c r="B9" s="11" t="s">
        <v>7</v>
      </c>
      <c r="C9" s="9" t="s">
        <v>6</v>
      </c>
      <c r="D9" s="69">
        <v>48130.54</v>
      </c>
      <c r="E9" s="7"/>
    </row>
    <row r="10" spans="1:5">
      <c r="A10" s="7"/>
      <c r="B10" s="13" t="s">
        <v>8</v>
      </c>
      <c r="C10" s="8" t="s">
        <v>9</v>
      </c>
      <c r="D10" s="70"/>
      <c r="E10" s="7"/>
    </row>
    <row r="11" spans="1:5">
      <c r="A11" s="7"/>
      <c r="B11" s="8"/>
      <c r="C11" s="8"/>
      <c r="D11" s="70"/>
      <c r="E11" s="7"/>
    </row>
    <row r="12" spans="1:5">
      <c r="A12" s="7"/>
      <c r="B12" s="13" t="s">
        <v>10</v>
      </c>
      <c r="C12" s="8"/>
      <c r="D12" s="70">
        <v>50155.7</v>
      </c>
      <c r="E12" s="7"/>
    </row>
    <row r="13" spans="1:5">
      <c r="A13" s="7">
        <v>1</v>
      </c>
      <c r="B13" s="9" t="s">
        <v>93</v>
      </c>
      <c r="C13" s="9" t="s">
        <v>9</v>
      </c>
      <c r="D13" s="70">
        <v>0</v>
      </c>
      <c r="E13" s="7"/>
    </row>
    <row r="14" spans="1:5">
      <c r="A14" s="7">
        <v>2</v>
      </c>
      <c r="B14" s="9" t="s">
        <v>12</v>
      </c>
      <c r="C14" s="9" t="s">
        <v>9</v>
      </c>
      <c r="D14" s="70"/>
      <c r="E14" s="7"/>
    </row>
    <row r="15" spans="1:5">
      <c r="A15" s="7"/>
      <c r="B15" s="9"/>
      <c r="C15" s="8"/>
      <c r="D15" s="69">
        <f>D12+D13+D14</f>
        <v>50155.7</v>
      </c>
      <c r="E15" s="7"/>
    </row>
    <row r="16" ht="15" spans="1:5">
      <c r="A16" s="7"/>
      <c r="B16" s="13" t="s">
        <v>13</v>
      </c>
      <c r="C16" s="8" t="s">
        <v>9</v>
      </c>
      <c r="D16" s="28">
        <f>D13+D14+D15</f>
        <v>50155.7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5.5" customHeight="1" spans="1:5">
      <c r="A24" s="23"/>
      <c r="B24" s="26" t="s">
        <v>23</v>
      </c>
      <c r="C24" s="27" t="s">
        <v>9</v>
      </c>
      <c r="D24" s="28">
        <f>D25+D26+D27</f>
        <v>21860.1</v>
      </c>
      <c r="E24" s="7"/>
    </row>
    <row r="25" ht="87" customHeight="1" spans="1:5">
      <c r="A25" s="23"/>
      <c r="B25" s="29" t="s">
        <v>24</v>
      </c>
      <c r="C25" s="30"/>
      <c r="D25" s="7">
        <v>10900</v>
      </c>
      <c r="E25" s="7"/>
    </row>
    <row r="26" ht="117" customHeight="1" spans="1:15">
      <c r="A26" s="31"/>
      <c r="B26" s="29" t="s">
        <v>25</v>
      </c>
      <c r="C26" s="30"/>
      <c r="D26" s="7">
        <v>10960.1</v>
      </c>
      <c r="E26" s="7"/>
      <c r="O26" s="112"/>
    </row>
    <row r="27" ht="22.5" spans="1:5">
      <c r="A27" s="32"/>
      <c r="B27" s="41" t="s">
        <v>26</v>
      </c>
      <c r="C27" s="30"/>
      <c r="D27" s="7">
        <v>0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0</v>
      </c>
      <c r="E28" s="7"/>
    </row>
    <row r="29" spans="1:5">
      <c r="A29" s="34"/>
      <c r="B29" s="72" t="s">
        <v>28</v>
      </c>
      <c r="C29" s="36"/>
      <c r="D29" s="7">
        <v>0</v>
      </c>
      <c r="E29" s="7"/>
    </row>
    <row r="30" spans="1:5">
      <c r="A30" s="23"/>
      <c r="B30" s="72" t="s">
        <v>29</v>
      </c>
      <c r="C30" s="36"/>
      <c r="D30" s="7">
        <v>0</v>
      </c>
      <c r="E30" s="7"/>
    </row>
    <row r="31" ht="42.75" customHeight="1" spans="1:5">
      <c r="A31" s="23" t="s">
        <v>30</v>
      </c>
      <c r="B31" s="26" t="s">
        <v>31</v>
      </c>
      <c r="C31" s="37" t="s">
        <v>9</v>
      </c>
      <c r="D31" s="28">
        <f>D32+D33</f>
        <v>4620</v>
      </c>
      <c r="E31" s="7"/>
    </row>
    <row r="32" ht="78" customHeight="1" spans="1:5">
      <c r="A32" s="38"/>
      <c r="B32" s="29" t="s">
        <v>32</v>
      </c>
      <c r="C32" s="30"/>
      <c r="D32" s="7">
        <v>1620</v>
      </c>
      <c r="E32" s="7"/>
    </row>
    <row r="33" ht="23" customHeight="1" spans="1:5">
      <c r="A33" s="38"/>
      <c r="B33" s="39" t="s">
        <v>33</v>
      </c>
      <c r="C33" s="40"/>
      <c r="D33" s="7">
        <v>3000</v>
      </c>
      <c r="E33" s="7"/>
    </row>
    <row r="34" ht="39" customHeight="1" spans="1:5">
      <c r="A34" s="38" t="s">
        <v>34</v>
      </c>
      <c r="B34" s="26" t="s">
        <v>35</v>
      </c>
      <c r="C34" s="13" t="s">
        <v>9</v>
      </c>
      <c r="D34" s="28">
        <f>D35+D36+D37</f>
        <v>985</v>
      </c>
      <c r="E34" s="7"/>
    </row>
    <row r="35" ht="33" customHeight="1" spans="1:5">
      <c r="A35" s="34"/>
      <c r="B35" s="41" t="s">
        <v>36</v>
      </c>
      <c r="C35" s="40"/>
      <c r="D35" s="7">
        <v>985</v>
      </c>
      <c r="E35" s="7"/>
    </row>
    <row r="36" ht="24" customHeight="1" spans="1:5">
      <c r="A36" s="34"/>
      <c r="B36" s="39" t="s">
        <v>99</v>
      </c>
      <c r="C36" s="40"/>
      <c r="D36" s="7">
        <v>0</v>
      </c>
      <c r="E36" s="7"/>
    </row>
    <row r="37" ht="24" customHeight="1" spans="1:5">
      <c r="A37" s="34"/>
      <c r="B37" s="39" t="s">
        <v>38</v>
      </c>
      <c r="C37" s="40"/>
      <c r="D37" s="7">
        <v>0</v>
      </c>
      <c r="E37" s="7"/>
    </row>
    <row r="38" ht="17.25" customHeight="1" spans="1:5">
      <c r="A38" s="32" t="s">
        <v>39</v>
      </c>
      <c r="B38" s="42" t="s">
        <v>40</v>
      </c>
      <c r="C38" s="21" t="s">
        <v>9</v>
      </c>
      <c r="D38" s="28">
        <f>D39+D40+D41+D43+D44+D45+D46</f>
        <v>3419.47</v>
      </c>
      <c r="E38" s="7"/>
    </row>
    <row r="39" ht="15" customHeight="1" spans="1:5">
      <c r="A39" s="43"/>
      <c r="B39" s="44" t="s">
        <v>41</v>
      </c>
      <c r="C39" s="45"/>
      <c r="D39" s="7">
        <v>897.12</v>
      </c>
      <c r="E39" s="7"/>
    </row>
    <row r="40" ht="24" customHeight="1" spans="1:5">
      <c r="A40" s="43"/>
      <c r="B40" s="44" t="s">
        <v>42</v>
      </c>
      <c r="C40" s="45"/>
      <c r="D40" s="7">
        <v>0</v>
      </c>
      <c r="E40" s="7"/>
    </row>
    <row r="41" ht="14" customHeight="1" spans="1:5">
      <c r="A41" s="43"/>
      <c r="B41" s="46" t="s">
        <v>43</v>
      </c>
      <c r="C41" s="45"/>
      <c r="D41" s="7">
        <v>2008.98</v>
      </c>
      <c r="E41" s="7"/>
    </row>
    <row r="42" ht="33.75" spans="1:5">
      <c r="A42" s="32"/>
      <c r="B42" s="47" t="s">
        <v>44</v>
      </c>
      <c r="C42" s="45"/>
      <c r="D42" s="7"/>
      <c r="E42" s="7"/>
    </row>
    <row r="43" ht="13.5" customHeight="1" spans="1:5">
      <c r="A43" s="43"/>
      <c r="B43" s="48" t="s">
        <v>100</v>
      </c>
      <c r="C43" s="45"/>
      <c r="D43" s="7">
        <v>0</v>
      </c>
      <c r="E43" s="7"/>
    </row>
    <row r="44" ht="15" customHeight="1" spans="1:5">
      <c r="A44" s="43"/>
      <c r="B44" s="48" t="s">
        <v>101</v>
      </c>
      <c r="C44" s="45"/>
      <c r="D44" s="7">
        <v>343.8</v>
      </c>
      <c r="E44" s="7"/>
    </row>
    <row r="45" spans="1:5">
      <c r="A45" s="30"/>
      <c r="B45" s="48" t="s">
        <v>102</v>
      </c>
      <c r="C45" s="45"/>
      <c r="D45" s="7">
        <v>169.57</v>
      </c>
      <c r="E45" s="7"/>
    </row>
    <row r="46" ht="22" customHeight="1" spans="1:5">
      <c r="A46" s="43"/>
      <c r="B46" s="48" t="s">
        <v>48</v>
      </c>
      <c r="C46" s="45"/>
      <c r="D46" s="7">
        <v>0</v>
      </c>
      <c r="E46" s="7"/>
    </row>
    <row r="47" ht="42" customHeight="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31113.93</v>
      </c>
      <c r="E49" s="7"/>
    </row>
    <row r="50" ht="22.5" spans="1:5">
      <c r="A50" s="34"/>
      <c r="B50" s="29" t="s">
        <v>53</v>
      </c>
      <c r="C50" s="40"/>
      <c r="D50" s="7">
        <v>31113.93</v>
      </c>
      <c r="E50" s="7"/>
    </row>
    <row r="51" spans="1:5">
      <c r="A51" s="32"/>
      <c r="B51" s="53" t="s">
        <v>54</v>
      </c>
      <c r="C51" s="40"/>
      <c r="D51" s="7">
        <v>0</v>
      </c>
      <c r="E51" s="7"/>
    </row>
    <row r="52" ht="22.5" spans="1:5">
      <c r="A52" s="32"/>
      <c r="B52" s="53" t="s">
        <v>55</v>
      </c>
      <c r="C52" s="40"/>
      <c r="D52" s="7">
        <v>0</v>
      </c>
      <c r="E52" s="7"/>
    </row>
    <row r="53" ht="15" spans="1:5">
      <c r="A53" s="34" t="s">
        <v>63</v>
      </c>
      <c r="B53" s="54" t="s">
        <v>119</v>
      </c>
      <c r="C53" s="55" t="s">
        <v>9</v>
      </c>
      <c r="D53" s="28">
        <v>0</v>
      </c>
      <c r="E53" s="7"/>
    </row>
    <row r="54" ht="33.75" spans="1:5">
      <c r="A54" s="32"/>
      <c r="B54" s="56" t="s">
        <v>67</v>
      </c>
      <c r="C54" s="57"/>
      <c r="D54" s="28"/>
      <c r="E54" s="7"/>
    </row>
    <row r="55" ht="15" spans="1:5">
      <c r="A55" s="32" t="s">
        <v>65</v>
      </c>
      <c r="B55" s="111" t="s">
        <v>256</v>
      </c>
      <c r="C55" s="57" t="s">
        <v>9</v>
      </c>
      <c r="D55" s="28">
        <v>0</v>
      </c>
      <c r="E55" s="7"/>
    </row>
    <row r="56" ht="15" spans="1:5">
      <c r="A56" s="32" t="s">
        <v>68</v>
      </c>
      <c r="B56" s="60" t="s">
        <v>257</v>
      </c>
      <c r="C56" s="57" t="s">
        <v>9</v>
      </c>
      <c r="D56" s="28">
        <v>32495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28">
        <v>3009.34</v>
      </c>
      <c r="E57" s="7"/>
    </row>
    <row r="58" ht="15" spans="1:5">
      <c r="A58" s="32" t="s">
        <v>72</v>
      </c>
      <c r="B58" s="61" t="s">
        <v>74</v>
      </c>
      <c r="C58" s="57" t="s">
        <v>9</v>
      </c>
      <c r="D58" s="28">
        <f>D57+D56+D55+D53+D49+D38+D34+D31+D28+D24</f>
        <v>97502.84</v>
      </c>
      <c r="E58" s="7"/>
    </row>
    <row r="59" ht="15.75" spans="1:5">
      <c r="A59" s="62"/>
      <c r="B59" s="63"/>
      <c r="C59" s="64"/>
      <c r="D59" s="65"/>
      <c r="E59" s="66"/>
    </row>
    <row r="60" ht="15.75" spans="1:5">
      <c r="A60" s="62"/>
      <c r="B60" s="63" t="s">
        <v>83</v>
      </c>
      <c r="C60" s="64"/>
      <c r="D60" s="65">
        <f>D6+D16-D58</f>
        <v>-235856.69</v>
      </c>
      <c r="E60" s="66"/>
    </row>
    <row r="61" ht="15.75" spans="2:4">
      <c r="B61" s="63"/>
      <c r="C61" s="64"/>
      <c r="D61" s="67"/>
    </row>
    <row r="62" spans="2:4">
      <c r="B62" s="68" t="s">
        <v>76</v>
      </c>
      <c r="C62" s="68"/>
      <c r="D62" s="68" t="s">
        <v>77</v>
      </c>
    </row>
    <row r="63" spans="2:4">
      <c r="B63" s="68" t="s">
        <v>78</v>
      </c>
      <c r="C63" s="68"/>
      <c r="D63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opLeftCell="A34" workbookViewId="0">
      <selection activeCell="B55" sqref="B55:B56"/>
    </sheetView>
  </sheetViews>
  <sheetFormatPr defaultColWidth="9" defaultRowHeight="14.25" outlineLevelCol="5"/>
  <cols>
    <col min="1" max="1" width="6.85714285714286" style="1" customWidth="1"/>
    <col min="2" max="2" width="37.5714285714286" style="1" customWidth="1"/>
    <col min="3" max="3" width="9" style="1"/>
    <col min="4" max="4" width="11.7142857142857" style="1" customWidth="1"/>
    <col min="5" max="5" width="10.7142857142857" style="1" customWidth="1"/>
    <col min="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299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300</v>
      </c>
    </row>
    <row r="6" spans="1:5">
      <c r="A6" s="7"/>
      <c r="B6" s="8" t="s">
        <v>89</v>
      </c>
      <c r="C6" s="9" t="s">
        <v>9</v>
      </c>
      <c r="D6" s="10">
        <v>84167.19</v>
      </c>
      <c r="E6" s="7"/>
    </row>
    <row r="7" spans="1:5">
      <c r="A7" s="7"/>
      <c r="B7" s="8" t="s">
        <v>90</v>
      </c>
      <c r="C7" s="9" t="s">
        <v>9</v>
      </c>
      <c r="D7" s="10">
        <v>72602.13</v>
      </c>
      <c r="E7" s="7"/>
    </row>
    <row r="8" spans="1:5">
      <c r="A8" s="7"/>
      <c r="B8" s="11" t="s">
        <v>5</v>
      </c>
      <c r="C8" s="9" t="s">
        <v>6</v>
      </c>
      <c r="D8" s="12">
        <v>5570.3</v>
      </c>
      <c r="E8" s="7"/>
    </row>
    <row r="9" spans="1:5">
      <c r="A9" s="7"/>
      <c r="B9" s="11" t="s">
        <v>7</v>
      </c>
      <c r="C9" s="9" t="s">
        <v>6</v>
      </c>
      <c r="D9" s="12">
        <v>4442.8</v>
      </c>
      <c r="E9" s="7"/>
    </row>
    <row r="10" spans="1:5">
      <c r="A10" s="7"/>
      <c r="B10" s="13" t="s">
        <v>8</v>
      </c>
      <c r="C10" s="8" t="s">
        <v>9</v>
      </c>
      <c r="D10" s="10">
        <v>770673.22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650703.96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101402.08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6800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758906.04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0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28">
        <f>D25+D26+D27</f>
        <v>131537.57</v>
      </c>
      <c r="E24" s="7"/>
    </row>
    <row r="25" ht="95.25" customHeight="1" spans="1:5">
      <c r="A25" s="23"/>
      <c r="B25" s="29" t="s">
        <v>24</v>
      </c>
      <c r="C25" s="30"/>
      <c r="D25" s="7">
        <v>66263.39</v>
      </c>
      <c r="E25" s="7"/>
    </row>
    <row r="26" ht="117.75" customHeight="1" spans="1:5">
      <c r="A26" s="31"/>
      <c r="B26" s="29" t="s">
        <v>25</v>
      </c>
      <c r="C26" s="30"/>
      <c r="D26" s="7">
        <v>56744</v>
      </c>
      <c r="E26" s="7"/>
    </row>
    <row r="27" ht="22.5" spans="1:5">
      <c r="A27" s="32"/>
      <c r="B27" s="41" t="s">
        <v>26</v>
      </c>
      <c r="C27" s="30"/>
      <c r="D27" s="7">
        <v>8530.18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6466.27</v>
      </c>
      <c r="E28" s="7"/>
    </row>
    <row r="29" spans="1:5">
      <c r="A29" s="34"/>
      <c r="B29" s="72" t="s">
        <v>28</v>
      </c>
      <c r="C29" s="36"/>
      <c r="D29" s="7">
        <v>5400</v>
      </c>
      <c r="E29" s="7"/>
    </row>
    <row r="30" ht="15.75" customHeight="1" spans="1:5">
      <c r="A30" s="23"/>
      <c r="B30" s="72" t="s">
        <v>29</v>
      </c>
      <c r="C30" s="36"/>
      <c r="D30" s="7">
        <v>1066.27</v>
      </c>
      <c r="E30" s="7"/>
    </row>
    <row r="31" ht="38" customHeight="1" spans="1:5">
      <c r="A31" s="23" t="s">
        <v>30</v>
      </c>
      <c r="B31" s="26" t="s">
        <v>31</v>
      </c>
      <c r="C31" s="37" t="s">
        <v>9</v>
      </c>
      <c r="D31" s="28">
        <f>D32+D33</f>
        <v>35656.8</v>
      </c>
      <c r="E31" s="7"/>
    </row>
    <row r="32" ht="82.5" customHeight="1" spans="1:5">
      <c r="A32" s="38"/>
      <c r="B32" s="29" t="s">
        <v>32</v>
      </c>
      <c r="C32" s="30"/>
      <c r="D32" s="7">
        <v>26656.8</v>
      </c>
      <c r="E32" s="7"/>
    </row>
    <row r="33" ht="22.5" spans="1:5">
      <c r="A33" s="38"/>
      <c r="B33" s="39" t="s">
        <v>33</v>
      </c>
      <c r="C33" s="40"/>
      <c r="D33" s="7">
        <v>9000</v>
      </c>
      <c r="E33" s="7"/>
    </row>
    <row r="34" ht="56" customHeight="1" spans="1:5">
      <c r="A34" s="38" t="s">
        <v>34</v>
      </c>
      <c r="B34" s="26" t="s">
        <v>35</v>
      </c>
      <c r="C34" s="13" t="s">
        <v>9</v>
      </c>
      <c r="D34" s="28">
        <f>D35+D36+D37</f>
        <v>4255</v>
      </c>
      <c r="E34" s="7"/>
    </row>
    <row r="35" ht="33" customHeight="1" spans="1:5">
      <c r="A35" s="34"/>
      <c r="B35" s="41" t="s">
        <v>36</v>
      </c>
      <c r="C35" s="40"/>
      <c r="D35" s="7">
        <v>2089</v>
      </c>
      <c r="E35" s="7"/>
    </row>
    <row r="36" ht="22.5" spans="1:5">
      <c r="A36" s="34"/>
      <c r="B36" s="39" t="s">
        <v>99</v>
      </c>
      <c r="C36" s="40"/>
      <c r="D36" s="7">
        <v>2166</v>
      </c>
      <c r="E36" s="7"/>
    </row>
    <row r="37" ht="22.5" spans="1:5">
      <c r="A37" s="34"/>
      <c r="B37" s="39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D39+D40+D41+D43+D44+D45+D46</f>
        <v>69924.76</v>
      </c>
      <c r="E38" s="7"/>
    </row>
    <row r="39" spans="1:5">
      <c r="A39" s="43"/>
      <c r="B39" s="44" t="s">
        <v>41</v>
      </c>
      <c r="C39" s="45"/>
      <c r="D39" s="7">
        <v>3071.9</v>
      </c>
      <c r="E39" s="7"/>
    </row>
    <row r="40" ht="22.5" spans="1:5">
      <c r="A40" s="43"/>
      <c r="B40" s="44" t="s">
        <v>42</v>
      </c>
      <c r="C40" s="45"/>
      <c r="D40" s="7">
        <v>30000</v>
      </c>
      <c r="E40" s="7"/>
    </row>
    <row r="41" spans="1:5">
      <c r="A41" s="43"/>
      <c r="B41" s="46" t="s">
        <v>43</v>
      </c>
      <c r="C41" s="45"/>
      <c r="D41" s="7">
        <v>14136.02</v>
      </c>
      <c r="E41" s="7"/>
    </row>
    <row r="42" ht="45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100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18452.37</v>
      </c>
      <c r="E44" s="7"/>
    </row>
    <row r="45" spans="1:5">
      <c r="A45" s="30"/>
      <c r="B45" s="48" t="s">
        <v>102</v>
      </c>
      <c r="C45" s="45"/>
      <c r="D45" s="7">
        <v>4264.47</v>
      </c>
      <c r="E45" s="7"/>
    </row>
    <row r="46" ht="22.5" spans="1:5">
      <c r="A46" s="43"/>
      <c r="B46" s="48" t="s">
        <v>48</v>
      </c>
      <c r="C46" s="45"/>
      <c r="D46" s="7">
        <v>0</v>
      </c>
      <c r="E46" s="7"/>
    </row>
    <row r="47" ht="44" customHeight="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84736.47</v>
      </c>
      <c r="E49" s="7"/>
    </row>
    <row r="50" ht="22.5" spans="1:5">
      <c r="A50" s="34"/>
      <c r="B50" s="29" t="s">
        <v>53</v>
      </c>
      <c r="C50" s="40"/>
      <c r="D50" s="7">
        <v>82804.53</v>
      </c>
      <c r="E50" s="7"/>
    </row>
    <row r="51" spans="1:5">
      <c r="A51" s="32"/>
      <c r="B51" s="53" t="s">
        <v>54</v>
      </c>
      <c r="C51" s="40"/>
      <c r="D51" s="7">
        <v>0</v>
      </c>
      <c r="E51" s="7"/>
    </row>
    <row r="52" ht="22.5" spans="1:5">
      <c r="A52" s="32"/>
      <c r="B52" s="53" t="s">
        <v>55</v>
      </c>
      <c r="C52" s="40"/>
      <c r="D52" s="7">
        <v>1931.94</v>
      </c>
      <c r="E52" s="7"/>
    </row>
    <row r="53" ht="18" customHeight="1" spans="1:5">
      <c r="A53" s="34" t="s">
        <v>63</v>
      </c>
      <c r="B53" s="54" t="s">
        <v>119</v>
      </c>
      <c r="C53" s="55" t="s">
        <v>9</v>
      </c>
      <c r="D53" s="28">
        <v>222302.2</v>
      </c>
      <c r="E53" s="7"/>
    </row>
    <row r="54" ht="38" customHeight="1" spans="1:5">
      <c r="A54" s="32"/>
      <c r="B54" s="56" t="s">
        <v>67</v>
      </c>
      <c r="C54" s="57"/>
      <c r="D54" s="28"/>
      <c r="E54" s="7"/>
    </row>
    <row r="55" ht="54" customHeight="1" spans="1:5">
      <c r="A55" s="32" t="s">
        <v>65</v>
      </c>
      <c r="B55" s="58" t="s">
        <v>69</v>
      </c>
      <c r="C55" s="57" t="s">
        <v>9</v>
      </c>
      <c r="D55" s="28">
        <v>68025.26</v>
      </c>
      <c r="E55" s="7"/>
    </row>
    <row r="56" ht="62" customHeight="1" spans="1:5">
      <c r="A56" s="32" t="s">
        <v>68</v>
      </c>
      <c r="B56" s="59" t="s">
        <v>108</v>
      </c>
      <c r="C56" s="57" t="s">
        <v>9</v>
      </c>
      <c r="D56" s="28">
        <v>156833.16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28">
        <v>45534.36</v>
      </c>
      <c r="E57" s="7"/>
    </row>
    <row r="58" ht="15" spans="1:5">
      <c r="A58" s="32" t="s">
        <v>72</v>
      </c>
      <c r="B58" s="61" t="s">
        <v>74</v>
      </c>
      <c r="C58" s="57" t="s">
        <v>9</v>
      </c>
      <c r="D58" s="28">
        <f>D57+D56+D55+D53+D49+D38+D34+D31+D28+D24</f>
        <v>825271.85</v>
      </c>
      <c r="E58" s="7"/>
    </row>
    <row r="59" ht="15" spans="1:5">
      <c r="A59" s="62"/>
      <c r="B59" s="63"/>
      <c r="C59" s="110"/>
      <c r="D59" s="65"/>
      <c r="E59" s="83"/>
    </row>
    <row r="60" ht="15.75" spans="1:5">
      <c r="A60" s="62"/>
      <c r="B60" s="63" t="s">
        <v>109</v>
      </c>
      <c r="C60" s="64"/>
      <c r="D60" s="65">
        <f>D6+D13+D15+D53-D58</f>
        <v>138701.5</v>
      </c>
      <c r="E60" s="65"/>
    </row>
    <row r="61" ht="15.75" spans="2:5">
      <c r="B61" s="63" t="s">
        <v>291</v>
      </c>
      <c r="C61" s="64"/>
      <c r="D61" s="65">
        <f>D7+D14-D53</f>
        <v>-48297.99</v>
      </c>
      <c r="E61" s="65"/>
    </row>
    <row r="62" ht="15.75" spans="2:6">
      <c r="B62" s="63" t="s">
        <v>83</v>
      </c>
      <c r="C62" s="64"/>
      <c r="D62" s="65">
        <f>SUM(D60:D61)</f>
        <v>90403.51</v>
      </c>
      <c r="E62" s="65"/>
      <c r="F62" s="65"/>
    </row>
    <row r="63" ht="15.75" spans="2:5">
      <c r="B63" s="63"/>
      <c r="C63" s="64"/>
      <c r="D63" s="66"/>
      <c r="E63" s="65"/>
    </row>
    <row r="64" ht="15.75" spans="2:4">
      <c r="B64" s="63"/>
      <c r="C64" s="64"/>
      <c r="D64" s="67"/>
    </row>
    <row r="65" spans="2:4">
      <c r="B65" s="1" t="s">
        <v>76</v>
      </c>
      <c r="D65" s="1" t="s">
        <v>77</v>
      </c>
    </row>
    <row r="66" spans="2:4">
      <c r="B66" s="1" t="s">
        <v>78</v>
      </c>
      <c r="D66" s="1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opLeftCell="A31" workbookViewId="0">
      <selection activeCell="B61" sqref="B61:B62"/>
    </sheetView>
  </sheetViews>
  <sheetFormatPr defaultColWidth="9" defaultRowHeight="14.25" outlineLevelCol="5"/>
  <cols>
    <col min="1" max="1" width="5.85714285714286" style="1" customWidth="1"/>
    <col min="2" max="2" width="39" style="1" customWidth="1"/>
    <col min="3" max="3" width="9" style="1"/>
    <col min="4" max="4" width="11.7142857142857" style="1" customWidth="1"/>
    <col min="5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301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302</v>
      </c>
    </row>
    <row r="6" spans="1:5">
      <c r="A6" s="7"/>
      <c r="B6" s="8" t="s">
        <v>89</v>
      </c>
      <c r="C6" s="8"/>
      <c r="D6" s="10">
        <v>52117.25</v>
      </c>
      <c r="E6" s="7"/>
    </row>
    <row r="7" spans="1:5">
      <c r="A7" s="7"/>
      <c r="B7" s="8" t="s">
        <v>90</v>
      </c>
      <c r="C7" s="8"/>
      <c r="D7" s="10">
        <v>276312.29</v>
      </c>
      <c r="E7" s="7"/>
    </row>
    <row r="8" spans="1:5">
      <c r="A8" s="7"/>
      <c r="B8" s="11" t="s">
        <v>5</v>
      </c>
      <c r="C8" s="8"/>
      <c r="D8" s="12">
        <v>3980.8</v>
      </c>
      <c r="E8" s="7"/>
    </row>
    <row r="9" spans="1:5">
      <c r="A9" s="7"/>
      <c r="B9" s="11" t="s">
        <v>7</v>
      </c>
      <c r="C9" s="8"/>
      <c r="D9" s="12">
        <v>2534.6</v>
      </c>
      <c r="E9" s="7"/>
    </row>
    <row r="10" spans="1:5">
      <c r="A10" s="7"/>
      <c r="B10" s="13" t="s">
        <v>8</v>
      </c>
      <c r="C10" s="8"/>
      <c r="D10" s="10">
        <v>522046.94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8"/>
      <c r="D13" s="12">
        <v>442225.55</v>
      </c>
      <c r="E13" s="7"/>
    </row>
    <row r="14" spans="1:5">
      <c r="A14" s="7">
        <v>2</v>
      </c>
      <c r="B14" s="9" t="s">
        <v>94</v>
      </c>
      <c r="C14" s="8"/>
      <c r="D14" s="12">
        <v>90542</v>
      </c>
      <c r="E14" s="7"/>
    </row>
    <row r="15" spans="1:5">
      <c r="A15" s="7">
        <v>3</v>
      </c>
      <c r="B15" s="9" t="s">
        <v>12</v>
      </c>
      <c r="C15" s="8"/>
      <c r="D15" s="12">
        <v>4800</v>
      </c>
      <c r="E15" s="7"/>
    </row>
    <row r="16" spans="1:5">
      <c r="A16" s="7"/>
      <c r="B16" s="13" t="s">
        <v>13</v>
      </c>
      <c r="C16" s="8"/>
      <c r="D16" s="10">
        <f>D13+D14+D15</f>
        <v>537567.55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3">
      <c r="A20" s="14"/>
      <c r="B20" s="15"/>
      <c r="C20" s="15"/>
    </row>
    <row r="21" spans="1:5">
      <c r="A21" s="16" t="s">
        <v>15</v>
      </c>
      <c r="B21" s="17"/>
      <c r="C21" s="18" t="s">
        <v>142</v>
      </c>
      <c r="D21" s="75" t="s">
        <v>16</v>
      </c>
      <c r="E21" s="75"/>
    </row>
    <row r="22" spans="1:5">
      <c r="A22" s="16" t="s">
        <v>18</v>
      </c>
      <c r="B22" s="21" t="s">
        <v>19</v>
      </c>
      <c r="C22" s="21" t="s">
        <v>143</v>
      </c>
      <c r="D22" s="20" t="s">
        <v>20</v>
      </c>
      <c r="E22" s="20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5.5" customHeight="1" spans="1:5">
      <c r="A24" s="23"/>
      <c r="B24" s="26" t="s">
        <v>23</v>
      </c>
      <c r="C24" s="27" t="s">
        <v>9</v>
      </c>
      <c r="D24" s="28">
        <f>D25+D26+D27</f>
        <v>66399.16</v>
      </c>
      <c r="E24" s="7"/>
    </row>
    <row r="25" ht="80.25" customHeight="1" spans="1:5">
      <c r="A25" s="23"/>
      <c r="B25" s="29" t="s">
        <v>24</v>
      </c>
      <c r="C25" s="30"/>
      <c r="D25" s="7">
        <v>31420.73</v>
      </c>
      <c r="E25" s="7"/>
    </row>
    <row r="26" ht="112.5" spans="1:5">
      <c r="A26" s="31"/>
      <c r="B26" s="29" t="s">
        <v>25</v>
      </c>
      <c r="C26" s="30"/>
      <c r="D26" s="7">
        <v>30112</v>
      </c>
      <c r="E26" s="7"/>
    </row>
    <row r="27" ht="22.5" spans="1:5">
      <c r="A27" s="32"/>
      <c r="B27" s="41" t="s">
        <v>26</v>
      </c>
      <c r="C27" s="71"/>
      <c r="D27" s="7">
        <v>4866.43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7316.61</v>
      </c>
      <c r="E28" s="7"/>
    </row>
    <row r="29" spans="1:5">
      <c r="A29" s="34"/>
      <c r="B29" s="72" t="s">
        <v>28</v>
      </c>
      <c r="C29" s="36"/>
      <c r="D29" s="7">
        <v>6100</v>
      </c>
      <c r="E29" s="7"/>
    </row>
    <row r="30" spans="1:5">
      <c r="A30" s="23"/>
      <c r="B30" s="72" t="s">
        <v>29</v>
      </c>
      <c r="C30" s="36"/>
      <c r="D30" s="7">
        <v>1216.61</v>
      </c>
      <c r="E30" s="7"/>
    </row>
    <row r="31" ht="38.25" spans="1:5">
      <c r="A31" s="23" t="s">
        <v>30</v>
      </c>
      <c r="B31" s="26" t="s">
        <v>31</v>
      </c>
      <c r="C31" s="37" t="s">
        <v>9</v>
      </c>
      <c r="D31" s="28">
        <f>D32+D33</f>
        <v>28683</v>
      </c>
      <c r="E31" s="7"/>
    </row>
    <row r="32" ht="84" customHeight="1" spans="1:5">
      <c r="A32" s="38"/>
      <c r="B32" s="29" t="s">
        <v>32</v>
      </c>
      <c r="C32" s="30"/>
      <c r="D32" s="7">
        <v>20683</v>
      </c>
      <c r="E32" s="7"/>
    </row>
    <row r="33" ht="26" customHeight="1" spans="1:5">
      <c r="A33" s="38"/>
      <c r="B33" s="39" t="s">
        <v>33</v>
      </c>
      <c r="C33" s="40"/>
      <c r="D33" s="7">
        <v>8000</v>
      </c>
      <c r="E33" s="7"/>
    </row>
    <row r="34" ht="43" customHeight="1" spans="1:5">
      <c r="A34" s="38" t="s">
        <v>34</v>
      </c>
      <c r="B34" s="26" t="s">
        <v>35</v>
      </c>
      <c r="C34" s="13" t="s">
        <v>9</v>
      </c>
      <c r="D34" s="28">
        <f>D35+D36+D37</f>
        <v>3842</v>
      </c>
      <c r="E34" s="7"/>
    </row>
    <row r="35" ht="33.75" spans="1:5">
      <c r="A35" s="34"/>
      <c r="B35" s="41" t="s">
        <v>36</v>
      </c>
      <c r="C35" s="40"/>
      <c r="D35" s="7">
        <v>1844</v>
      </c>
      <c r="E35" s="7"/>
    </row>
    <row r="36" ht="22.5" spans="1:5">
      <c r="A36" s="34"/>
      <c r="B36" s="39" t="s">
        <v>99</v>
      </c>
      <c r="C36" s="40"/>
      <c r="D36" s="7">
        <v>1998</v>
      </c>
      <c r="E36" s="7"/>
    </row>
    <row r="37" ht="22.5" spans="1:5">
      <c r="A37" s="34"/>
      <c r="B37" s="39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</f>
        <v>41041.94</v>
      </c>
      <c r="E38" s="7"/>
    </row>
    <row r="39" spans="1:5">
      <c r="A39" s="43"/>
      <c r="B39" s="44" t="s">
        <v>41</v>
      </c>
      <c r="C39" s="45"/>
      <c r="D39" s="7">
        <v>1732.92</v>
      </c>
      <c r="E39" s="7"/>
    </row>
    <row r="40" spans="1:5">
      <c r="A40" s="43"/>
      <c r="B40" s="44" t="s">
        <v>42</v>
      </c>
      <c r="C40" s="45"/>
      <c r="D40" s="7">
        <v>11010</v>
      </c>
      <c r="E40" s="7"/>
    </row>
    <row r="41" spans="1:5">
      <c r="A41" s="43"/>
      <c r="B41" s="46" t="s">
        <v>43</v>
      </c>
      <c r="C41" s="45"/>
      <c r="D41" s="7">
        <v>8036.68</v>
      </c>
      <c r="E41" s="7"/>
    </row>
    <row r="42" ht="33.75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127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18366.41</v>
      </c>
      <c r="E44" s="7"/>
    </row>
    <row r="45" spans="1:5">
      <c r="A45" s="30"/>
      <c r="B45" s="95" t="s">
        <v>102</v>
      </c>
      <c r="C45" s="45"/>
      <c r="D45" s="7">
        <v>1895.93</v>
      </c>
      <c r="E45" s="7"/>
    </row>
    <row r="46" ht="38.25" spans="1:5">
      <c r="A46" s="13" t="s">
        <v>49</v>
      </c>
      <c r="B46" s="49" t="s">
        <v>50</v>
      </c>
      <c r="C46" s="50"/>
      <c r="D46" s="7"/>
      <c r="E46" s="7"/>
    </row>
    <row r="47" spans="1:5">
      <c r="A47" s="50"/>
      <c r="B47" s="51" t="s">
        <v>51</v>
      </c>
      <c r="C47" s="50"/>
      <c r="D47" s="7"/>
      <c r="E47" s="7"/>
    </row>
    <row r="48" ht="25.5" spans="1:5">
      <c r="A48" s="32"/>
      <c r="B48" s="52" t="s">
        <v>52</v>
      </c>
      <c r="C48" s="21" t="s">
        <v>9</v>
      </c>
      <c r="D48" s="28">
        <f>D49+D50+D51</f>
        <v>57381.73</v>
      </c>
      <c r="E48" s="7"/>
    </row>
    <row r="49" ht="22.5" spans="1:5">
      <c r="A49" s="34"/>
      <c r="B49" s="29" t="s">
        <v>53</v>
      </c>
      <c r="C49" s="40"/>
      <c r="D49" s="7">
        <v>54897.81</v>
      </c>
      <c r="E49" s="7"/>
    </row>
    <row r="50" spans="1:5">
      <c r="A50" s="32"/>
      <c r="B50" s="53" t="s">
        <v>54</v>
      </c>
      <c r="C50" s="40"/>
      <c r="D50" s="7">
        <v>0</v>
      </c>
      <c r="E50" s="7"/>
    </row>
    <row r="51" ht="22.5" spans="1:5">
      <c r="A51" s="32"/>
      <c r="B51" s="53" t="s">
        <v>55</v>
      </c>
      <c r="C51" s="40"/>
      <c r="D51" s="7">
        <v>2483.92</v>
      </c>
      <c r="E51" s="7"/>
    </row>
    <row r="52" spans="1:5">
      <c r="A52" s="50"/>
      <c r="B52" s="78" t="s">
        <v>303</v>
      </c>
      <c r="C52" s="50"/>
      <c r="D52" s="7"/>
      <c r="E52" s="7"/>
    </row>
    <row r="53" ht="15" spans="1:5">
      <c r="A53" s="18"/>
      <c r="B53" s="79" t="s">
        <v>57</v>
      </c>
      <c r="C53" s="21" t="s">
        <v>9</v>
      </c>
      <c r="D53" s="28">
        <f>D54+D55+D56+D57+D58</f>
        <v>59931.87</v>
      </c>
      <c r="E53" s="7"/>
    </row>
    <row r="54" spans="1:5">
      <c r="A54" s="18"/>
      <c r="B54" s="80" t="s">
        <v>58</v>
      </c>
      <c r="C54" s="81"/>
      <c r="D54" s="7">
        <v>19998</v>
      </c>
      <c r="E54" s="7"/>
    </row>
    <row r="55" spans="1:5">
      <c r="A55" s="18"/>
      <c r="B55" s="80" t="s">
        <v>59</v>
      </c>
      <c r="C55" s="40"/>
      <c r="D55" s="7">
        <v>32124.88</v>
      </c>
      <c r="E55" s="7"/>
    </row>
    <row r="56" spans="1:5">
      <c r="A56" s="18"/>
      <c r="B56" s="80" t="s">
        <v>60</v>
      </c>
      <c r="C56" s="81"/>
      <c r="D56" s="7">
        <v>3756</v>
      </c>
      <c r="E56" s="7"/>
    </row>
    <row r="57" spans="1:5">
      <c r="A57" s="18"/>
      <c r="B57" s="80" t="s">
        <v>62</v>
      </c>
      <c r="C57" s="40"/>
      <c r="D57" s="7">
        <v>0</v>
      </c>
      <c r="E57" s="7"/>
    </row>
    <row r="58" spans="1:5">
      <c r="A58" s="18"/>
      <c r="B58" s="29" t="s">
        <v>107</v>
      </c>
      <c r="C58" s="81"/>
      <c r="D58" s="7">
        <v>4052.99</v>
      </c>
      <c r="E58" s="7"/>
    </row>
    <row r="59" ht="15" spans="1:5">
      <c r="A59" s="34" t="s">
        <v>63</v>
      </c>
      <c r="B59" s="54" t="s">
        <v>66</v>
      </c>
      <c r="C59" s="55" t="s">
        <v>9</v>
      </c>
      <c r="D59" s="28">
        <v>129224.14</v>
      </c>
      <c r="E59" s="7"/>
    </row>
    <row r="60" ht="33.75" spans="1:5">
      <c r="A60" s="32"/>
      <c r="B60" s="56" t="s">
        <v>67</v>
      </c>
      <c r="C60" s="57"/>
      <c r="D60" s="28"/>
      <c r="E60" s="7"/>
    </row>
    <row r="61" ht="48" spans="1:5">
      <c r="A61" s="32" t="s">
        <v>65</v>
      </c>
      <c r="B61" s="58" t="s">
        <v>69</v>
      </c>
      <c r="C61" s="57" t="s">
        <v>9</v>
      </c>
      <c r="D61" s="28">
        <v>38627.3</v>
      </c>
      <c r="E61" s="7"/>
    </row>
    <row r="62" ht="60" spans="1:5">
      <c r="A62" s="32" t="s">
        <v>68</v>
      </c>
      <c r="B62" s="59" t="s">
        <v>108</v>
      </c>
      <c r="C62" s="57" t="s">
        <v>9</v>
      </c>
      <c r="D62" s="28">
        <v>91365.04</v>
      </c>
      <c r="E62" s="7"/>
    </row>
    <row r="63" ht="15" spans="1:5">
      <c r="A63" s="32" t="s">
        <v>70</v>
      </c>
      <c r="B63" s="60" t="s">
        <v>73</v>
      </c>
      <c r="C63" s="57" t="s">
        <v>9</v>
      </c>
      <c r="D63" s="28">
        <v>32254.05</v>
      </c>
      <c r="E63" s="7"/>
    </row>
    <row r="64" ht="15" spans="1:5">
      <c r="A64" s="32" t="s">
        <v>70</v>
      </c>
      <c r="B64" s="61" t="s">
        <v>74</v>
      </c>
      <c r="C64" s="57" t="s">
        <v>9</v>
      </c>
      <c r="D64" s="28">
        <f>D63+D62+D61+D59+D53+D48+D38+D34+D31+D28+D24</f>
        <v>556066.84</v>
      </c>
      <c r="E64" s="7"/>
    </row>
    <row r="65" ht="15.75" spans="1:5">
      <c r="A65" s="62"/>
      <c r="B65" s="63"/>
      <c r="C65" s="64"/>
      <c r="D65" s="65"/>
      <c r="E65" s="66"/>
    </row>
    <row r="66" ht="15.75" spans="1:5">
      <c r="A66" s="62"/>
      <c r="B66" s="63" t="s">
        <v>109</v>
      </c>
      <c r="C66" s="64"/>
      <c r="D66" s="65">
        <f>D6+D13+D15+D59-D64</f>
        <v>72300.1</v>
      </c>
      <c r="E66" s="66"/>
    </row>
    <row r="67" ht="15.75" spans="2:5">
      <c r="B67" s="63" t="s">
        <v>291</v>
      </c>
      <c r="C67" s="64"/>
      <c r="D67" s="65">
        <f>D7+D14-D59</f>
        <v>237630.15</v>
      </c>
      <c r="E67" s="66"/>
    </row>
    <row r="68" ht="15.75" spans="2:5">
      <c r="B68" s="63" t="s">
        <v>83</v>
      </c>
      <c r="C68" s="64"/>
      <c r="D68" s="65">
        <f>SUM(D66:D67)</f>
        <v>309930.25</v>
      </c>
      <c r="E68" s="66"/>
    </row>
    <row r="69" ht="15.75" spans="2:6">
      <c r="B69" s="63"/>
      <c r="C69" s="64"/>
      <c r="D69" s="66"/>
      <c r="E69" s="65"/>
      <c r="F69" s="66"/>
    </row>
    <row r="70" ht="15.75" spans="2:4">
      <c r="B70" s="63"/>
      <c r="C70" s="64"/>
      <c r="D70" s="67"/>
    </row>
    <row r="71" ht="15" spans="2:5">
      <c r="B71" s="68" t="s">
        <v>76</v>
      </c>
      <c r="C71" s="68"/>
      <c r="D71" s="68" t="s">
        <v>77</v>
      </c>
      <c r="E71" s="109"/>
    </row>
    <row r="72" spans="2:4">
      <c r="B72" s="68" t="s">
        <v>78</v>
      </c>
      <c r="C72" s="68"/>
      <c r="D72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opLeftCell="A60" workbookViewId="0">
      <selection activeCell="B61" sqref="B61:B62"/>
    </sheetView>
  </sheetViews>
  <sheetFormatPr defaultColWidth="9" defaultRowHeight="14.25" outlineLevelCol="5"/>
  <cols>
    <col min="1" max="1" width="6.14285714285714" style="1" customWidth="1"/>
    <col min="2" max="2" width="37.7142857142857" style="1" customWidth="1"/>
    <col min="3" max="3" width="9" style="1"/>
    <col min="4" max="4" width="14.1428571428571" style="1" customWidth="1"/>
    <col min="5" max="5" width="9.85714285714286" style="1" customWidth="1"/>
    <col min="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304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305</v>
      </c>
    </row>
    <row r="6" spans="1:5">
      <c r="A6" s="7"/>
      <c r="B6" s="8" t="s">
        <v>89</v>
      </c>
      <c r="C6" s="9" t="s">
        <v>9</v>
      </c>
      <c r="D6" s="10">
        <v>-75010.61</v>
      </c>
      <c r="E6" s="7"/>
    </row>
    <row r="7" spans="1:5">
      <c r="A7" s="7"/>
      <c r="B7" s="8" t="s">
        <v>90</v>
      </c>
      <c r="C7" s="9" t="s">
        <v>9</v>
      </c>
      <c r="D7" s="10">
        <v>-33648.81</v>
      </c>
      <c r="E7" s="7"/>
    </row>
    <row r="8" spans="1:5">
      <c r="A8" s="7"/>
      <c r="B8" s="11" t="s">
        <v>5</v>
      </c>
      <c r="C8" s="9" t="s">
        <v>6</v>
      </c>
      <c r="D8" s="12">
        <v>3741.15</v>
      </c>
      <c r="E8" s="7"/>
    </row>
    <row r="9" spans="1:5">
      <c r="A9" s="7"/>
      <c r="B9" s="11" t="s">
        <v>7</v>
      </c>
      <c r="C9" s="9" t="s">
        <v>6</v>
      </c>
      <c r="D9" s="12">
        <v>2510.94</v>
      </c>
      <c r="E9" s="7"/>
    </row>
    <row r="10" spans="1:5">
      <c r="A10" s="7"/>
      <c r="B10" s="13" t="s">
        <v>8</v>
      </c>
      <c r="C10" s="8" t="s">
        <v>9</v>
      </c>
      <c r="D10" s="10">
        <v>571350.48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460120.46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83956.36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9500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553576.82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28">
        <f>D25+D26+D27</f>
        <v>73490.75</v>
      </c>
      <c r="E24" s="7"/>
    </row>
    <row r="25" ht="93" customHeight="1" spans="1:5">
      <c r="A25" s="23"/>
      <c r="B25" s="29" t="s">
        <v>24</v>
      </c>
      <c r="C25" s="30"/>
      <c r="D25" s="7">
        <v>36671.75</v>
      </c>
      <c r="E25" s="7"/>
    </row>
    <row r="26" ht="112.5" spans="1:5">
      <c r="A26" s="31"/>
      <c r="B26" s="29" t="s">
        <v>25</v>
      </c>
      <c r="C26" s="30"/>
      <c r="D26" s="7">
        <v>31998</v>
      </c>
      <c r="E26" s="7"/>
    </row>
    <row r="27" ht="22.5" spans="1:5">
      <c r="A27" s="32"/>
      <c r="B27" s="41" t="s">
        <v>26</v>
      </c>
      <c r="C27" s="30"/>
      <c r="D27" s="7">
        <v>4821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7305.25</v>
      </c>
      <c r="E28" s="7"/>
    </row>
    <row r="29" spans="1:5">
      <c r="A29" s="34"/>
      <c r="B29" s="72" t="s">
        <v>28</v>
      </c>
      <c r="C29" s="36"/>
      <c r="D29" s="7">
        <v>6100</v>
      </c>
      <c r="E29" s="7"/>
    </row>
    <row r="30" spans="1:5">
      <c r="A30" s="23"/>
      <c r="B30" s="72" t="s">
        <v>29</v>
      </c>
      <c r="C30" s="36"/>
      <c r="D30" s="7">
        <v>1205.25</v>
      </c>
      <c r="E30" s="7"/>
    </row>
    <row r="31" ht="38" customHeight="1" spans="1:5">
      <c r="A31" s="23" t="s">
        <v>30</v>
      </c>
      <c r="B31" s="26" t="s">
        <v>31</v>
      </c>
      <c r="C31" s="37" t="s">
        <v>9</v>
      </c>
      <c r="D31" s="28">
        <f>D32+D33</f>
        <v>25500</v>
      </c>
      <c r="E31" s="7"/>
    </row>
    <row r="32" ht="78.75" spans="1:5">
      <c r="A32" s="38"/>
      <c r="B32" s="29" t="s">
        <v>32</v>
      </c>
      <c r="C32" s="30"/>
      <c r="D32" s="7">
        <v>17500</v>
      </c>
      <c r="E32" s="7"/>
    </row>
    <row r="33" ht="22.5" spans="1:5">
      <c r="A33" s="38"/>
      <c r="B33" s="39" t="s">
        <v>33</v>
      </c>
      <c r="C33" s="40"/>
      <c r="D33" s="7">
        <v>8000</v>
      </c>
      <c r="E33" s="7"/>
    </row>
    <row r="34" ht="51" spans="1:5">
      <c r="A34" s="38" t="s">
        <v>34</v>
      </c>
      <c r="B34" s="26" t="s">
        <v>35</v>
      </c>
      <c r="C34" s="13" t="s">
        <v>9</v>
      </c>
      <c r="D34" s="28">
        <f>D35+D36+D37</f>
        <v>0</v>
      </c>
      <c r="E34" s="7"/>
    </row>
    <row r="35" ht="35" customHeight="1" spans="1:5">
      <c r="A35" s="34"/>
      <c r="B35" s="41" t="s">
        <v>36</v>
      </c>
      <c r="C35" s="40"/>
      <c r="D35" s="7">
        <v>0</v>
      </c>
      <c r="E35" s="7"/>
    </row>
    <row r="36" ht="21" customHeight="1" spans="1:5">
      <c r="A36" s="34"/>
      <c r="B36" s="39" t="s">
        <v>99</v>
      </c>
      <c r="C36" s="40"/>
      <c r="D36" s="7">
        <v>0</v>
      </c>
      <c r="E36" s="7"/>
    </row>
    <row r="37" ht="21" customHeight="1" spans="1:5">
      <c r="A37" s="34"/>
      <c r="B37" s="39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</f>
        <v>11953.4</v>
      </c>
      <c r="E38" s="7"/>
    </row>
    <row r="39" spans="1:5">
      <c r="A39" s="43"/>
      <c r="B39" s="44" t="s">
        <v>41</v>
      </c>
      <c r="C39" s="45"/>
      <c r="D39" s="7">
        <v>1732.92</v>
      </c>
      <c r="E39" s="7"/>
    </row>
    <row r="40" ht="22.5" spans="1:5">
      <c r="A40" s="43"/>
      <c r="B40" s="44" t="s">
        <v>42</v>
      </c>
      <c r="C40" s="45"/>
      <c r="D40" s="7">
        <v>810</v>
      </c>
      <c r="E40" s="7"/>
    </row>
    <row r="41" spans="1:5">
      <c r="A41" s="43"/>
      <c r="B41" s="46" t="s">
        <v>43</v>
      </c>
      <c r="C41" s="45"/>
      <c r="D41" s="7">
        <v>7961.66</v>
      </c>
      <c r="E41" s="7"/>
    </row>
    <row r="42" ht="45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100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343.8</v>
      </c>
      <c r="E44" s="7"/>
    </row>
    <row r="45" spans="1:5">
      <c r="A45" s="30"/>
      <c r="B45" s="48" t="s">
        <v>102</v>
      </c>
      <c r="C45" s="45"/>
      <c r="D45" s="7">
        <v>1105.02</v>
      </c>
      <c r="E45" s="7"/>
    </row>
    <row r="46" ht="42" customHeight="1" spans="1:5">
      <c r="A46" s="13" t="s">
        <v>49</v>
      </c>
      <c r="B46" s="49" t="s">
        <v>50</v>
      </c>
      <c r="C46" s="50"/>
      <c r="D46" s="7"/>
      <c r="E46" s="7"/>
    </row>
    <row r="47" spans="1:5">
      <c r="A47" s="50"/>
      <c r="B47" s="51" t="s">
        <v>51</v>
      </c>
      <c r="C47" s="50"/>
      <c r="D47" s="7"/>
      <c r="E47" s="7"/>
    </row>
    <row r="48" ht="25.5" spans="1:5">
      <c r="A48" s="32"/>
      <c r="B48" s="52" t="s">
        <v>52</v>
      </c>
      <c r="C48" s="21" t="s">
        <v>9</v>
      </c>
      <c r="D48" s="28">
        <f>D49+D50+D51</f>
        <v>59051.44</v>
      </c>
      <c r="E48" s="7"/>
    </row>
    <row r="49" ht="22.5" spans="1:5">
      <c r="A49" s="34"/>
      <c r="B49" s="29" t="s">
        <v>53</v>
      </c>
      <c r="C49" s="40"/>
      <c r="D49" s="7">
        <v>56843.51</v>
      </c>
      <c r="E49" s="7"/>
    </row>
    <row r="50" spans="1:5">
      <c r="A50" s="32"/>
      <c r="B50" s="53" t="s">
        <v>54</v>
      </c>
      <c r="C50" s="40"/>
      <c r="D50" s="7">
        <v>0</v>
      </c>
      <c r="E50" s="7"/>
    </row>
    <row r="51" ht="22.5" spans="1:5">
      <c r="A51" s="32"/>
      <c r="B51" s="53" t="s">
        <v>55</v>
      </c>
      <c r="C51" s="40"/>
      <c r="D51" s="7">
        <v>2207.93</v>
      </c>
      <c r="E51" s="7"/>
    </row>
    <row r="52" spans="1:5">
      <c r="A52" s="50"/>
      <c r="B52" s="78" t="s">
        <v>56</v>
      </c>
      <c r="C52" s="50"/>
      <c r="D52" s="7"/>
      <c r="E52" s="7"/>
    </row>
    <row r="53" ht="15" customHeight="1" spans="1:5">
      <c r="A53" s="18"/>
      <c r="B53" s="79" t="s">
        <v>57</v>
      </c>
      <c r="C53" s="21" t="s">
        <v>9</v>
      </c>
      <c r="D53" s="28">
        <f>D54+D55+D56+D57+D58</f>
        <v>122809.59</v>
      </c>
      <c r="E53" s="7"/>
    </row>
    <row r="54" spans="1:5">
      <c r="A54" s="18"/>
      <c r="B54" s="80" t="s">
        <v>58</v>
      </c>
      <c r="C54" s="81"/>
      <c r="D54" s="7">
        <v>16100</v>
      </c>
      <c r="E54" s="7"/>
    </row>
    <row r="55" spans="1:5">
      <c r="A55" s="18"/>
      <c r="B55" s="80" t="s">
        <v>59</v>
      </c>
      <c r="C55" s="81"/>
      <c r="D55" s="7">
        <v>34057.15</v>
      </c>
      <c r="E55" s="7"/>
    </row>
    <row r="56" spans="1:5">
      <c r="A56" s="18"/>
      <c r="B56" s="80" t="s">
        <v>60</v>
      </c>
      <c r="C56" s="81"/>
      <c r="D56" s="7">
        <v>4530</v>
      </c>
      <c r="E56" s="7"/>
    </row>
    <row r="57" spans="1:5">
      <c r="A57" s="18"/>
      <c r="B57" s="80" t="s">
        <v>62</v>
      </c>
      <c r="C57" s="81"/>
      <c r="D57" s="7">
        <v>62911.94</v>
      </c>
      <c r="E57" s="7"/>
    </row>
    <row r="58" spans="1:5">
      <c r="A58" s="18"/>
      <c r="B58" s="29" t="s">
        <v>107</v>
      </c>
      <c r="C58" s="81"/>
      <c r="D58" s="7">
        <v>5210.5</v>
      </c>
      <c r="E58" s="7"/>
    </row>
    <row r="59" ht="15" spans="1:5">
      <c r="A59" s="34" t="s">
        <v>63</v>
      </c>
      <c r="B59" s="54" t="s">
        <v>66</v>
      </c>
      <c r="C59" s="55" t="s">
        <v>9</v>
      </c>
      <c r="D59" s="28">
        <v>26370.49</v>
      </c>
      <c r="E59" s="7"/>
    </row>
    <row r="60" ht="33.75" spans="1:5">
      <c r="A60" s="32"/>
      <c r="B60" s="56" t="s">
        <v>67</v>
      </c>
      <c r="C60" s="57"/>
      <c r="D60" s="28"/>
      <c r="E60" s="7"/>
    </row>
    <row r="61" ht="48" spans="1:5">
      <c r="A61" s="32" t="s">
        <v>65</v>
      </c>
      <c r="B61" s="58" t="s">
        <v>69</v>
      </c>
      <c r="C61" s="57" t="s">
        <v>9</v>
      </c>
      <c r="D61" s="28">
        <v>38266.73</v>
      </c>
      <c r="E61" s="7"/>
    </row>
    <row r="62" ht="60" spans="1:5">
      <c r="A62" s="32" t="s">
        <v>68</v>
      </c>
      <c r="B62" s="59" t="s">
        <v>108</v>
      </c>
      <c r="C62" s="57" t="s">
        <v>9</v>
      </c>
      <c r="D62" s="28">
        <v>90512.15</v>
      </c>
      <c r="E62" s="7"/>
    </row>
    <row r="63" ht="15" spans="1:5">
      <c r="A63" s="32" t="s">
        <v>70</v>
      </c>
      <c r="B63" s="60" t="s">
        <v>73</v>
      </c>
      <c r="C63" s="57" t="s">
        <v>9</v>
      </c>
      <c r="D63" s="28">
        <v>33214.6</v>
      </c>
      <c r="E63" s="7"/>
    </row>
    <row r="64" ht="15" spans="1:5">
      <c r="A64" s="32" t="s">
        <v>70</v>
      </c>
      <c r="B64" s="61" t="s">
        <v>74</v>
      </c>
      <c r="C64" s="57" t="s">
        <v>9</v>
      </c>
      <c r="D64" s="28">
        <f>D63+D62+D61+D59+D53+D48+D38+D34+D31+D28+D24</f>
        <v>488474.4</v>
      </c>
      <c r="E64" s="7"/>
    </row>
    <row r="65" ht="15.75" spans="1:5">
      <c r="A65" s="62"/>
      <c r="B65" s="63"/>
      <c r="C65" s="64"/>
      <c r="D65" s="65"/>
      <c r="E65" s="66"/>
    </row>
    <row r="66" ht="15.75" spans="1:5">
      <c r="A66" s="62"/>
      <c r="B66" s="63" t="s">
        <v>109</v>
      </c>
      <c r="C66" s="64"/>
      <c r="D66" s="65">
        <f>D6+D13+D15+D59-D64</f>
        <v>-67494.06</v>
      </c>
      <c r="E66" s="66"/>
    </row>
    <row r="67" ht="15.75" spans="2:5">
      <c r="B67" s="63" t="s">
        <v>291</v>
      </c>
      <c r="C67" s="64"/>
      <c r="D67" s="65">
        <f>D7+D14-D59</f>
        <v>23937.06</v>
      </c>
      <c r="E67" s="66"/>
    </row>
    <row r="68" ht="15.75" spans="2:6">
      <c r="B68" s="63" t="s">
        <v>83</v>
      </c>
      <c r="C68" s="64"/>
      <c r="D68" s="65">
        <f>SUM(D66:D67)</f>
        <v>-43557</v>
      </c>
      <c r="E68" s="66"/>
      <c r="F68" s="66"/>
    </row>
    <row r="69" ht="15.75" spans="2:5">
      <c r="B69" s="63"/>
      <c r="C69" s="64"/>
      <c r="D69" s="66"/>
      <c r="E69" s="65"/>
    </row>
    <row r="70" ht="15.75" spans="2:4">
      <c r="B70" s="63"/>
      <c r="C70" s="64"/>
      <c r="D70" s="67"/>
    </row>
    <row r="71" ht="15" spans="2:5">
      <c r="B71" s="68" t="s">
        <v>76</v>
      </c>
      <c r="C71" s="68"/>
      <c r="D71" s="68" t="s">
        <v>77</v>
      </c>
      <c r="E71" s="109"/>
    </row>
    <row r="72" spans="2:4">
      <c r="B72" s="68" t="s">
        <v>78</v>
      </c>
      <c r="C72" s="68"/>
      <c r="D72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opLeftCell="A54" workbookViewId="0">
      <selection activeCell="B65" sqref="B65:D66"/>
    </sheetView>
  </sheetViews>
  <sheetFormatPr defaultColWidth="9" defaultRowHeight="14.25" outlineLevelCol="5"/>
  <cols>
    <col min="1" max="1" width="5.14285714285714" style="1" customWidth="1"/>
    <col min="2" max="2" width="36.8571428571429" style="1" customWidth="1"/>
    <col min="3" max="3" width="9" style="1"/>
    <col min="4" max="4" width="13.4285714285714" style="1" customWidth="1"/>
    <col min="5" max="5" width="10.7142857142857" style="1" customWidth="1"/>
    <col min="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306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307</v>
      </c>
    </row>
    <row r="6" ht="15" spans="1:5">
      <c r="A6" s="7"/>
      <c r="B6" s="8" t="s">
        <v>89</v>
      </c>
      <c r="C6" s="9" t="s">
        <v>9</v>
      </c>
      <c r="D6" s="106">
        <v>104083.75</v>
      </c>
      <c r="E6" s="7"/>
    </row>
    <row r="7" ht="15" spans="1:5">
      <c r="A7" s="7"/>
      <c r="B7" s="8" t="s">
        <v>90</v>
      </c>
      <c r="C7" s="9" t="s">
        <v>9</v>
      </c>
      <c r="D7" s="106">
        <v>253087.36</v>
      </c>
      <c r="E7" s="7"/>
    </row>
    <row r="8" spans="1:5">
      <c r="A8" s="7"/>
      <c r="B8" s="11" t="s">
        <v>5</v>
      </c>
      <c r="C8" s="9" t="s">
        <v>6</v>
      </c>
      <c r="D8" s="107">
        <v>5902.23</v>
      </c>
      <c r="E8" s="7"/>
    </row>
    <row r="9" spans="1:5">
      <c r="A9" s="7"/>
      <c r="B9" s="11" t="s">
        <v>7</v>
      </c>
      <c r="C9" s="9" t="s">
        <v>6</v>
      </c>
      <c r="D9" s="107">
        <v>4372.38</v>
      </c>
      <c r="E9" s="7"/>
    </row>
    <row r="10" ht="15" spans="1:5">
      <c r="A10" s="7"/>
      <c r="B10" s="13" t="s">
        <v>8</v>
      </c>
      <c r="C10" s="8" t="s">
        <v>9</v>
      </c>
      <c r="D10" s="106">
        <v>818770.12</v>
      </c>
      <c r="E10" s="7"/>
    </row>
    <row r="11" spans="1:5">
      <c r="A11" s="7"/>
      <c r="B11" s="8"/>
      <c r="C11" s="8"/>
      <c r="D11" s="107"/>
      <c r="E11" s="7"/>
    </row>
    <row r="12" spans="1:5">
      <c r="A12" s="7"/>
      <c r="B12" s="13" t="s">
        <v>10</v>
      </c>
      <c r="C12" s="8"/>
      <c r="D12" s="107"/>
      <c r="E12" s="7"/>
    </row>
    <row r="13" spans="1:5">
      <c r="A13" s="7">
        <v>1</v>
      </c>
      <c r="B13" s="9" t="s">
        <v>93</v>
      </c>
      <c r="C13" s="9" t="s">
        <v>9</v>
      </c>
      <c r="D13" s="107">
        <v>699377.57</v>
      </c>
      <c r="E13" s="7"/>
    </row>
    <row r="14" spans="1:5">
      <c r="A14" s="7">
        <v>2</v>
      </c>
      <c r="B14" s="9" t="s">
        <v>94</v>
      </c>
      <c r="C14" s="9" t="s">
        <v>9</v>
      </c>
      <c r="D14" s="107">
        <v>100102.39</v>
      </c>
      <c r="E14" s="7"/>
    </row>
    <row r="15" spans="1:5">
      <c r="A15" s="7">
        <v>3</v>
      </c>
      <c r="B15" s="9" t="s">
        <v>12</v>
      </c>
      <c r="C15" s="9" t="s">
        <v>9</v>
      </c>
      <c r="D15" s="107">
        <v>26587.68</v>
      </c>
      <c r="E15" s="7"/>
    </row>
    <row r="16" ht="15" spans="1:5">
      <c r="A16" s="7"/>
      <c r="B16" s="13" t="s">
        <v>13</v>
      </c>
      <c r="C16" s="8" t="s">
        <v>9</v>
      </c>
      <c r="D16" s="106">
        <f>D13+D14+D15</f>
        <v>826067.64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94.5" customHeight="1" spans="1:5">
      <c r="A24" s="23"/>
      <c r="B24" s="26" t="s">
        <v>23</v>
      </c>
      <c r="C24" s="27" t="s">
        <v>9</v>
      </c>
      <c r="D24" s="28">
        <f>D25+D26+D27</f>
        <v>143762</v>
      </c>
      <c r="E24" s="7"/>
    </row>
    <row r="25" ht="90" customHeight="1" spans="1:5">
      <c r="A25" s="23"/>
      <c r="B25" s="29" t="s">
        <v>24</v>
      </c>
      <c r="C25" s="30"/>
      <c r="D25" s="7">
        <v>67159</v>
      </c>
      <c r="E25" s="7"/>
    </row>
    <row r="26" ht="123.75" spans="1:5">
      <c r="A26" s="31"/>
      <c r="B26" s="29" t="s">
        <v>25</v>
      </c>
      <c r="C26" s="30"/>
      <c r="D26" s="7">
        <v>68209</v>
      </c>
      <c r="E26" s="7"/>
    </row>
    <row r="27" ht="22.5" spans="1:5">
      <c r="A27" s="32"/>
      <c r="B27" s="41" t="s">
        <v>26</v>
      </c>
      <c r="C27" s="71"/>
      <c r="D27" s="7">
        <v>8394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7518.74</v>
      </c>
      <c r="E28" s="7"/>
    </row>
    <row r="29" spans="1:5">
      <c r="A29" s="34"/>
      <c r="B29" s="72" t="s">
        <v>28</v>
      </c>
      <c r="C29" s="36"/>
      <c r="D29" s="7">
        <v>5420</v>
      </c>
      <c r="E29" s="7"/>
    </row>
    <row r="30" spans="1:5">
      <c r="A30" s="23"/>
      <c r="B30" s="72" t="s">
        <v>29</v>
      </c>
      <c r="C30" s="36"/>
      <c r="D30" s="7">
        <v>2098.74</v>
      </c>
      <c r="E30" s="7"/>
    </row>
    <row r="31" ht="56" customHeight="1" spans="1:5">
      <c r="A31" s="23" t="s">
        <v>30</v>
      </c>
      <c r="B31" s="26" t="s">
        <v>31</v>
      </c>
      <c r="C31" s="37" t="s">
        <v>9</v>
      </c>
      <c r="D31" s="28">
        <f>D32+D33</f>
        <v>29900</v>
      </c>
      <c r="E31" s="7"/>
    </row>
    <row r="32" ht="81" customHeight="1" spans="1:5">
      <c r="A32" s="38"/>
      <c r="B32" s="29" t="s">
        <v>32</v>
      </c>
      <c r="C32" s="30"/>
      <c r="D32" s="7">
        <v>18900</v>
      </c>
      <c r="E32" s="7"/>
    </row>
    <row r="33" ht="22.5" spans="1:5">
      <c r="A33" s="38"/>
      <c r="B33" s="39" t="s">
        <v>33</v>
      </c>
      <c r="C33" s="40"/>
      <c r="D33" s="7">
        <v>11000</v>
      </c>
      <c r="E33" s="7"/>
    </row>
    <row r="34" ht="51" spans="1:5">
      <c r="A34" s="38" t="s">
        <v>34</v>
      </c>
      <c r="B34" s="26" t="s">
        <v>35</v>
      </c>
      <c r="C34" s="13" t="s">
        <v>9</v>
      </c>
      <c r="D34" s="28">
        <f>D35+D36+D37</f>
        <v>0</v>
      </c>
      <c r="E34" s="7"/>
    </row>
    <row r="35" ht="37" customHeight="1" spans="1:5">
      <c r="A35" s="34"/>
      <c r="B35" s="41" t="s">
        <v>36</v>
      </c>
      <c r="C35" s="40"/>
      <c r="D35" s="7">
        <v>0</v>
      </c>
      <c r="E35" s="7"/>
    </row>
    <row r="36" ht="25" customHeight="1" spans="1:5">
      <c r="A36" s="34"/>
      <c r="B36" s="39" t="s">
        <v>99</v>
      </c>
      <c r="C36" s="40"/>
      <c r="D36" s="7">
        <v>0</v>
      </c>
      <c r="E36" s="7"/>
    </row>
    <row r="37" ht="22.5" spans="1:5">
      <c r="A37" s="34"/>
      <c r="B37" s="39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D39+D40+D41+D43+D44+D45+D46</f>
        <v>60755.81</v>
      </c>
      <c r="E38" s="7"/>
    </row>
    <row r="39" spans="1:5">
      <c r="A39" s="43"/>
      <c r="B39" s="44" t="s">
        <v>41</v>
      </c>
      <c r="C39" s="45"/>
      <c r="D39" s="7">
        <v>4317.6</v>
      </c>
      <c r="E39" s="7"/>
    </row>
    <row r="40" ht="22.5" spans="1:5">
      <c r="A40" s="43"/>
      <c r="B40" s="44" t="s">
        <v>42</v>
      </c>
      <c r="C40" s="45"/>
      <c r="D40" s="7">
        <v>12000</v>
      </c>
      <c r="E40" s="7"/>
    </row>
    <row r="41" spans="1:5">
      <c r="A41" s="43"/>
      <c r="B41" s="46" t="s">
        <v>43</v>
      </c>
      <c r="C41" s="45"/>
      <c r="D41" s="7">
        <v>13956.49</v>
      </c>
      <c r="E41" s="7"/>
    </row>
    <row r="42" ht="45" spans="1:5">
      <c r="A42" s="32"/>
      <c r="B42" s="108" t="s">
        <v>44</v>
      </c>
      <c r="C42" s="45"/>
      <c r="D42" s="7"/>
      <c r="E42" s="7"/>
    </row>
    <row r="43" spans="1:5">
      <c r="A43" s="43"/>
      <c r="B43" s="48" t="s">
        <v>100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27189.25</v>
      </c>
      <c r="E44" s="7"/>
    </row>
    <row r="45" spans="1:5">
      <c r="A45" s="30"/>
      <c r="B45" s="39" t="s">
        <v>102</v>
      </c>
      <c r="C45" s="45"/>
      <c r="D45" s="7">
        <v>3292.47</v>
      </c>
      <c r="E45" s="7"/>
    </row>
    <row r="46" ht="22.5" spans="1:5">
      <c r="A46" s="43"/>
      <c r="B46" s="48" t="s">
        <v>48</v>
      </c>
      <c r="C46" s="45"/>
      <c r="D46" s="7">
        <v>0</v>
      </c>
      <c r="E46" s="7"/>
    </row>
    <row r="47" ht="5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111923.43</v>
      </c>
      <c r="E49" s="7"/>
    </row>
    <row r="50" ht="22.5" spans="1:5">
      <c r="A50" s="34"/>
      <c r="B50" s="29" t="s">
        <v>53</v>
      </c>
      <c r="C50" s="40"/>
      <c r="D50" s="7">
        <v>103153.16</v>
      </c>
      <c r="E50" s="7"/>
    </row>
    <row r="51" spans="1:5">
      <c r="A51" s="32"/>
      <c r="B51" s="53" t="s">
        <v>54</v>
      </c>
      <c r="C51" s="40"/>
      <c r="D51" s="7">
        <v>0</v>
      </c>
      <c r="E51" s="7"/>
    </row>
    <row r="52" ht="22.5" spans="1:5">
      <c r="A52" s="32"/>
      <c r="B52" s="53" t="s">
        <v>55</v>
      </c>
      <c r="C52" s="40"/>
      <c r="D52" s="7">
        <v>8770.27</v>
      </c>
      <c r="E52" s="7"/>
    </row>
    <row r="53" ht="15" spans="1:5">
      <c r="A53" s="34" t="s">
        <v>63</v>
      </c>
      <c r="B53" s="54" t="s">
        <v>119</v>
      </c>
      <c r="C53" s="55" t="s">
        <v>9</v>
      </c>
      <c r="D53" s="28">
        <v>62413.81</v>
      </c>
      <c r="E53" s="7"/>
    </row>
    <row r="54" ht="33.75" spans="1:5">
      <c r="A54" s="32"/>
      <c r="B54" s="56" t="s">
        <v>67</v>
      </c>
      <c r="C54" s="57"/>
      <c r="D54" s="28"/>
      <c r="E54" s="7"/>
    </row>
    <row r="55" ht="48" spans="1:5">
      <c r="A55" s="32" t="s">
        <v>65</v>
      </c>
      <c r="B55" s="58" t="s">
        <v>69</v>
      </c>
      <c r="C55" s="57" t="s">
        <v>9</v>
      </c>
      <c r="D55" s="28">
        <v>66635</v>
      </c>
      <c r="E55" s="7"/>
    </row>
    <row r="56" ht="60" spans="1:5">
      <c r="A56" s="32" t="s">
        <v>68</v>
      </c>
      <c r="B56" s="59" t="s">
        <v>108</v>
      </c>
      <c r="C56" s="57" t="s">
        <v>9</v>
      </c>
      <c r="D56" s="28">
        <v>157611.78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28">
        <v>49564.06</v>
      </c>
      <c r="E57" s="7"/>
    </row>
    <row r="58" ht="15" spans="1:5">
      <c r="A58" s="32" t="s">
        <v>72</v>
      </c>
      <c r="B58" s="61" t="s">
        <v>74</v>
      </c>
      <c r="C58" s="57" t="s">
        <v>9</v>
      </c>
      <c r="D58" s="28">
        <f>D57+D56+D55+D53+D49+D38+D34+D31+D28+D24</f>
        <v>690084.63</v>
      </c>
      <c r="E58" s="7"/>
    </row>
    <row r="59" ht="15.75" spans="1:5">
      <c r="A59" s="62"/>
      <c r="B59" s="63"/>
      <c r="C59" s="64"/>
      <c r="D59" s="65"/>
      <c r="E59" s="66"/>
    </row>
    <row r="60" ht="15.75" spans="1:5">
      <c r="A60" s="62"/>
      <c r="B60" s="63" t="s">
        <v>109</v>
      </c>
      <c r="C60" s="64"/>
      <c r="D60" s="65">
        <f>D6+D13+D15+D53-D58</f>
        <v>202378.18</v>
      </c>
      <c r="E60" s="66"/>
    </row>
    <row r="61" ht="15.75" spans="2:5">
      <c r="B61" s="63" t="s">
        <v>291</v>
      </c>
      <c r="C61" s="64"/>
      <c r="D61" s="65">
        <f>D7+D14-D53</f>
        <v>290775.94</v>
      </c>
      <c r="E61" s="66"/>
    </row>
    <row r="62" ht="15.75" spans="2:6">
      <c r="B62" s="63" t="s">
        <v>83</v>
      </c>
      <c r="C62" s="64"/>
      <c r="D62" s="65">
        <f>SUM(D60:D61)</f>
        <v>493154.12</v>
      </c>
      <c r="E62" s="66"/>
      <c r="F62" s="66"/>
    </row>
    <row r="63" ht="15.75" spans="2:5">
      <c r="B63" s="63"/>
      <c r="C63" s="64"/>
      <c r="D63" s="66"/>
      <c r="E63" s="65"/>
    </row>
    <row r="64" ht="15.75" spans="2:4">
      <c r="B64" s="63"/>
      <c r="C64" s="64"/>
      <c r="D64" s="67"/>
    </row>
    <row r="65" spans="2:4">
      <c r="B65" s="68" t="s">
        <v>76</v>
      </c>
      <c r="C65" s="68"/>
      <c r="D65" s="68" t="s">
        <v>77</v>
      </c>
    </row>
    <row r="66" spans="2:4">
      <c r="B66" s="68" t="s">
        <v>78</v>
      </c>
      <c r="C66" s="68"/>
      <c r="D66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opLeftCell="A53" workbookViewId="0">
      <selection activeCell="M62" sqref="M62"/>
    </sheetView>
  </sheetViews>
  <sheetFormatPr defaultColWidth="9" defaultRowHeight="14.25" outlineLevelCol="5"/>
  <cols>
    <col min="1" max="1" width="5.28571428571429" style="1" customWidth="1"/>
    <col min="2" max="2" width="36.8571428571429" style="1" customWidth="1"/>
    <col min="3" max="3" width="9" style="1"/>
    <col min="4" max="4" width="12.8571428571429" style="1" customWidth="1"/>
    <col min="5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308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309</v>
      </c>
    </row>
    <row r="6" spans="1:5">
      <c r="A6" s="7"/>
      <c r="B6" s="8" t="s">
        <v>89</v>
      </c>
      <c r="C6" s="9" t="s">
        <v>9</v>
      </c>
      <c r="D6" s="10">
        <v>-82391.26</v>
      </c>
      <c r="E6" s="7"/>
    </row>
    <row r="7" spans="1:5">
      <c r="A7" s="7"/>
      <c r="B7" s="8" t="s">
        <v>90</v>
      </c>
      <c r="C7" s="9" t="s">
        <v>9</v>
      </c>
      <c r="D7" s="10">
        <v>273054.48</v>
      </c>
      <c r="E7" s="7"/>
    </row>
    <row r="8" spans="1:5">
      <c r="A8" s="7"/>
      <c r="B8" s="11" t="s">
        <v>5</v>
      </c>
      <c r="C8" s="9" t="s">
        <v>6</v>
      </c>
      <c r="D8" s="12">
        <v>3713.1</v>
      </c>
      <c r="E8" s="7"/>
    </row>
    <row r="9" spans="1:5">
      <c r="A9" s="7"/>
      <c r="B9" s="11" t="s">
        <v>7</v>
      </c>
      <c r="C9" s="9" t="s">
        <v>6</v>
      </c>
      <c r="D9" s="12">
        <v>2985.08</v>
      </c>
      <c r="E9" s="7"/>
    </row>
    <row r="10" spans="1:5">
      <c r="A10" s="7"/>
      <c r="B10" s="13" t="s">
        <v>8</v>
      </c>
      <c r="C10" s="8" t="s">
        <v>9</v>
      </c>
      <c r="D10" s="10">
        <v>521632.94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462390.45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102463.98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7700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572554.43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27" t="s">
        <v>9</v>
      </c>
      <c r="D24" s="28">
        <f>D25+D26+D27</f>
        <v>88735.85</v>
      </c>
      <c r="E24" s="7"/>
    </row>
    <row r="25" ht="94.5" customHeight="1" spans="1:5">
      <c r="A25" s="23"/>
      <c r="B25" s="29" t="s">
        <v>24</v>
      </c>
      <c r="C25" s="30"/>
      <c r="D25" s="7">
        <v>43125.5</v>
      </c>
      <c r="E25" s="7"/>
    </row>
    <row r="26" ht="127.5" customHeight="1" spans="1:5">
      <c r="A26" s="31"/>
      <c r="B26" s="29" t="s">
        <v>25</v>
      </c>
      <c r="C26" s="30"/>
      <c r="D26" s="7">
        <v>39879</v>
      </c>
      <c r="E26" s="7"/>
    </row>
    <row r="27" ht="22.5" spans="1:5">
      <c r="A27" s="32"/>
      <c r="B27" s="41" t="s">
        <v>26</v>
      </c>
      <c r="C27" s="30"/>
      <c r="D27" s="7">
        <v>5731.35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5660</v>
      </c>
      <c r="E28" s="7"/>
    </row>
    <row r="29" spans="1:5">
      <c r="A29" s="34"/>
      <c r="B29" s="72" t="s">
        <v>28</v>
      </c>
      <c r="C29" s="36"/>
      <c r="D29" s="7">
        <v>4944</v>
      </c>
      <c r="E29" s="7"/>
    </row>
    <row r="30" spans="1:5">
      <c r="A30" s="23"/>
      <c r="B30" s="72" t="s">
        <v>29</v>
      </c>
      <c r="C30" s="36"/>
      <c r="D30" s="7">
        <v>716</v>
      </c>
      <c r="E30" s="7"/>
    </row>
    <row r="31" ht="56.25" customHeight="1" spans="1:5">
      <c r="A31" s="23" t="s">
        <v>30</v>
      </c>
      <c r="B31" s="26" t="s">
        <v>31</v>
      </c>
      <c r="C31" s="37" t="s">
        <v>9</v>
      </c>
      <c r="D31" s="28">
        <f>D32+D33</f>
        <v>25500</v>
      </c>
      <c r="E31" s="7"/>
    </row>
    <row r="32" ht="81" customHeight="1" spans="1:5">
      <c r="A32" s="38"/>
      <c r="B32" s="29" t="s">
        <v>32</v>
      </c>
      <c r="C32" s="30"/>
      <c r="D32" s="7">
        <v>16500</v>
      </c>
      <c r="E32" s="7"/>
    </row>
    <row r="33" ht="22.5" spans="1:5">
      <c r="A33" s="38"/>
      <c r="B33" s="39" t="s">
        <v>33</v>
      </c>
      <c r="C33" s="40"/>
      <c r="D33" s="7">
        <v>9000</v>
      </c>
      <c r="E33" s="7"/>
    </row>
    <row r="34" ht="51" spans="1:5">
      <c r="A34" s="38" t="s">
        <v>34</v>
      </c>
      <c r="B34" s="26" t="s">
        <v>35</v>
      </c>
      <c r="C34" s="13" t="s">
        <v>9</v>
      </c>
      <c r="D34" s="28">
        <f>D35+D36+D37</f>
        <v>0</v>
      </c>
      <c r="E34" s="7"/>
    </row>
    <row r="35" ht="45" spans="1:5">
      <c r="A35" s="34"/>
      <c r="B35" s="41" t="s">
        <v>36</v>
      </c>
      <c r="C35" s="40"/>
      <c r="D35" s="7">
        <v>0</v>
      </c>
      <c r="E35" s="7"/>
    </row>
    <row r="36" ht="22.5" spans="1:5">
      <c r="A36" s="34"/>
      <c r="B36" s="39" t="s">
        <v>99</v>
      </c>
      <c r="C36" s="40"/>
      <c r="D36" s="7">
        <v>0</v>
      </c>
      <c r="E36" s="7"/>
    </row>
    <row r="37" ht="26.25" customHeight="1" spans="1:5">
      <c r="A37" s="34"/>
      <c r="B37" s="39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D39+D40+D41+D43+D44+D45+D46</f>
        <v>27655.48</v>
      </c>
      <c r="E38" s="7"/>
    </row>
    <row r="39" spans="1:5">
      <c r="A39" s="43"/>
      <c r="B39" s="44" t="s">
        <v>41</v>
      </c>
      <c r="C39" s="45"/>
      <c r="D39" s="7">
        <v>5287.8</v>
      </c>
      <c r="E39" s="7"/>
    </row>
    <row r="40" ht="22.5" spans="1:5">
      <c r="A40" s="43"/>
      <c r="B40" s="44" t="s">
        <v>42</v>
      </c>
      <c r="C40" s="45"/>
      <c r="D40" s="7">
        <v>10200</v>
      </c>
      <c r="E40" s="7"/>
    </row>
    <row r="41" spans="1:5">
      <c r="A41" s="43"/>
      <c r="B41" s="46" t="s">
        <v>43</v>
      </c>
      <c r="C41" s="45"/>
      <c r="D41" s="7">
        <v>9497.4</v>
      </c>
      <c r="E41" s="7"/>
    </row>
    <row r="42" ht="45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100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429.75</v>
      </c>
      <c r="E44" s="7"/>
    </row>
    <row r="45" spans="1:5">
      <c r="A45" s="30"/>
      <c r="B45" s="48" t="s">
        <v>102</v>
      </c>
      <c r="C45" s="45"/>
      <c r="D45" s="7">
        <v>2240.53</v>
      </c>
      <c r="E45" s="7"/>
    </row>
    <row r="46" ht="22.5" spans="1:5">
      <c r="A46" s="43"/>
      <c r="B46" s="48" t="s">
        <v>48</v>
      </c>
      <c r="C46" s="45"/>
      <c r="D46" s="7">
        <v>0</v>
      </c>
      <c r="E46" s="7"/>
    </row>
    <row r="47" ht="5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75391.64</v>
      </c>
      <c r="E49" s="7"/>
    </row>
    <row r="50" ht="22.5" spans="1:5">
      <c r="A50" s="34"/>
      <c r="B50" s="29" t="s">
        <v>53</v>
      </c>
      <c r="C50" s="40"/>
      <c r="D50" s="7">
        <v>73735.69</v>
      </c>
      <c r="E50" s="7"/>
    </row>
    <row r="51" spans="1:5">
      <c r="A51" s="32"/>
      <c r="B51" s="53" t="s">
        <v>54</v>
      </c>
      <c r="C51" s="40"/>
      <c r="D51" s="7">
        <v>0</v>
      </c>
      <c r="E51" s="7"/>
    </row>
    <row r="52" ht="22.5" spans="1:5">
      <c r="A52" s="32"/>
      <c r="B52" s="53" t="s">
        <v>55</v>
      </c>
      <c r="C52" s="40"/>
      <c r="D52" s="7">
        <v>1655.95</v>
      </c>
      <c r="E52" s="7"/>
    </row>
    <row r="53" ht="21" customHeight="1" spans="1:5">
      <c r="A53" s="34" t="s">
        <v>63</v>
      </c>
      <c r="B53" s="54" t="s">
        <v>119</v>
      </c>
      <c r="C53" s="55" t="s">
        <v>9</v>
      </c>
      <c r="D53" s="28">
        <v>94423</v>
      </c>
      <c r="E53" s="7"/>
    </row>
    <row r="54" ht="33.75" spans="1:5">
      <c r="A54" s="32"/>
      <c r="B54" s="56" t="s">
        <v>67</v>
      </c>
      <c r="C54" s="57"/>
      <c r="D54" s="28"/>
      <c r="E54" s="7"/>
    </row>
    <row r="55" ht="48" spans="1:5">
      <c r="A55" s="32" t="s">
        <v>65</v>
      </c>
      <c r="B55" s="58" t="s">
        <v>69</v>
      </c>
      <c r="C55" s="57" t="s">
        <v>9</v>
      </c>
      <c r="D55" s="28">
        <v>45492</v>
      </c>
      <c r="E55" s="7"/>
    </row>
    <row r="56" ht="60" spans="1:5">
      <c r="A56" s="32" t="s">
        <v>68</v>
      </c>
      <c r="B56" s="59" t="s">
        <v>108</v>
      </c>
      <c r="C56" s="57" t="s">
        <v>9</v>
      </c>
      <c r="D56" s="28">
        <v>107604.16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28">
        <v>34353.3</v>
      </c>
      <c r="E57" s="7"/>
    </row>
    <row r="58" ht="15" spans="1:5">
      <c r="A58" s="32" t="s">
        <v>72</v>
      </c>
      <c r="B58" s="61" t="s">
        <v>74</v>
      </c>
      <c r="C58" s="57" t="s">
        <v>9</v>
      </c>
      <c r="D58" s="28">
        <f>D57+D56+D55+D53+D49+D38+D34+D31+D28+D24</f>
        <v>504815.43</v>
      </c>
      <c r="E58" s="7"/>
    </row>
    <row r="59" ht="15.75" spans="1:5">
      <c r="A59" s="62"/>
      <c r="B59" s="63"/>
      <c r="C59" s="64"/>
      <c r="D59" s="65"/>
      <c r="E59" s="66"/>
    </row>
    <row r="60" ht="15.75" spans="1:5">
      <c r="A60" s="62"/>
      <c r="B60" s="63" t="s">
        <v>109</v>
      </c>
      <c r="C60" s="64"/>
      <c r="D60" s="65">
        <f>D6+D13+D15+D53-D58</f>
        <v>-22693.24</v>
      </c>
      <c r="E60" s="66"/>
    </row>
    <row r="61" ht="15.75" spans="2:5">
      <c r="B61" s="63" t="s">
        <v>291</v>
      </c>
      <c r="C61" s="64"/>
      <c r="D61" s="65">
        <f>D7+D14-D53</f>
        <v>281095.46</v>
      </c>
      <c r="E61" s="66"/>
    </row>
    <row r="62" ht="15.75" spans="2:5">
      <c r="B62" s="63" t="s">
        <v>83</v>
      </c>
      <c r="C62" s="64"/>
      <c r="D62" s="65">
        <f>SUM(D60:D61)</f>
        <v>258402.22</v>
      </c>
      <c r="E62" s="66"/>
    </row>
    <row r="63" ht="15.75" spans="2:4">
      <c r="B63" s="63"/>
      <c r="C63" s="64"/>
      <c r="D63" s="67"/>
    </row>
    <row r="64" spans="2:4">
      <c r="B64" s="68" t="s">
        <v>76</v>
      </c>
      <c r="C64" s="68"/>
      <c r="D64" s="68" t="s">
        <v>77</v>
      </c>
    </row>
    <row r="65" spans="2:4">
      <c r="B65" s="68" t="s">
        <v>78</v>
      </c>
      <c r="C65" s="68"/>
      <c r="D65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opLeftCell="A26" workbookViewId="0">
      <selection activeCell="J63" sqref="J63"/>
    </sheetView>
  </sheetViews>
  <sheetFormatPr defaultColWidth="9" defaultRowHeight="14.25" outlineLevelCol="5"/>
  <cols>
    <col min="1" max="1" width="5.71428571428571" style="1" customWidth="1"/>
    <col min="2" max="2" width="38" style="1" customWidth="1"/>
    <col min="3" max="3" width="9" style="1"/>
    <col min="4" max="4" width="13.7142857142857" style="1" customWidth="1"/>
    <col min="5" max="5" width="11.4285714285714" style="1" customWidth="1"/>
    <col min="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310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311</v>
      </c>
    </row>
    <row r="6" ht="15" spans="1:5">
      <c r="A6" s="7"/>
      <c r="B6" s="8" t="s">
        <v>141</v>
      </c>
      <c r="C6" s="8" t="s">
        <v>9</v>
      </c>
      <c r="D6" s="28">
        <v>95542.07</v>
      </c>
      <c r="E6" s="7"/>
    </row>
    <row r="7" spans="1:5">
      <c r="A7" s="7"/>
      <c r="B7" s="8"/>
      <c r="C7" s="8"/>
      <c r="D7" s="70"/>
      <c r="E7" s="7"/>
    </row>
    <row r="8" spans="1:5">
      <c r="A8" s="7"/>
      <c r="B8" s="11" t="s">
        <v>5</v>
      </c>
      <c r="C8" s="9" t="s">
        <v>6</v>
      </c>
      <c r="D8" s="12">
        <v>7687.9</v>
      </c>
      <c r="E8" s="7"/>
    </row>
    <row r="9" spans="1:5">
      <c r="A9" s="7"/>
      <c r="B9" s="11" t="s">
        <v>7</v>
      </c>
      <c r="C9" s="9" t="s">
        <v>6</v>
      </c>
      <c r="D9" s="12">
        <v>4962.24</v>
      </c>
      <c r="E9" s="7"/>
    </row>
    <row r="10" spans="1:5">
      <c r="A10" s="7"/>
      <c r="B10" s="13" t="s">
        <v>8</v>
      </c>
      <c r="C10" s="8" t="s">
        <v>9</v>
      </c>
      <c r="D10" s="10">
        <v>714231.36</v>
      </c>
      <c r="E10" s="7"/>
    </row>
    <row r="11" spans="1:5">
      <c r="A11" s="7"/>
      <c r="B11" s="8"/>
      <c r="C11" s="8"/>
      <c r="D11" s="70"/>
      <c r="E11" s="7"/>
    </row>
    <row r="12" spans="1:5">
      <c r="A12" s="7"/>
      <c r="B12" s="13" t="s">
        <v>10</v>
      </c>
      <c r="C12" s="8"/>
      <c r="D12" s="70"/>
      <c r="E12" s="7"/>
    </row>
    <row r="13" spans="1:5">
      <c r="A13" s="7">
        <v>1</v>
      </c>
      <c r="B13" s="9" t="s">
        <v>93</v>
      </c>
      <c r="C13" s="9" t="s">
        <v>9</v>
      </c>
      <c r="D13" s="12">
        <v>724964.92</v>
      </c>
      <c r="E13" s="7"/>
    </row>
    <row r="14" spans="1:5">
      <c r="A14" s="7">
        <v>2</v>
      </c>
      <c r="B14" s="9" t="s">
        <v>12</v>
      </c>
      <c r="C14" s="9" t="s">
        <v>9</v>
      </c>
      <c r="D14" s="12">
        <v>320600</v>
      </c>
      <c r="E14" s="7"/>
    </row>
    <row r="15" spans="1:5">
      <c r="A15" s="7"/>
      <c r="B15" s="9"/>
      <c r="C15" s="8"/>
      <c r="D15" s="12"/>
      <c r="E15" s="7"/>
    </row>
    <row r="16" spans="1:5">
      <c r="A16" s="7"/>
      <c r="B16" s="13" t="s">
        <v>13</v>
      </c>
      <c r="C16" s="8" t="s">
        <v>9</v>
      </c>
      <c r="D16" s="10">
        <f>D13+D14+D15</f>
        <v>1045564.92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3.25" customHeight="1" spans="1:5">
      <c r="A24" s="23"/>
      <c r="B24" s="26" t="s">
        <v>23</v>
      </c>
      <c r="C24" s="27" t="s">
        <v>9</v>
      </c>
      <c r="D24" s="28">
        <f>D25+D26+D27</f>
        <v>142711.42</v>
      </c>
      <c r="E24" s="7"/>
    </row>
    <row r="25" ht="80.25" customHeight="1" spans="1:5">
      <c r="A25" s="23"/>
      <c r="B25" s="29" t="s">
        <v>24</v>
      </c>
      <c r="C25" s="30"/>
      <c r="D25" s="7">
        <v>65456.73</v>
      </c>
      <c r="E25" s="7"/>
    </row>
    <row r="26" ht="114" customHeight="1" spans="1:5">
      <c r="A26" s="31"/>
      <c r="B26" s="29" t="s">
        <v>25</v>
      </c>
      <c r="C26" s="30"/>
      <c r="D26" s="7">
        <v>71300</v>
      </c>
      <c r="E26" s="7"/>
    </row>
    <row r="27" ht="22.5" spans="1:5">
      <c r="A27" s="32"/>
      <c r="B27" s="41" t="s">
        <v>26</v>
      </c>
      <c r="C27" s="30"/>
      <c r="D27" s="7">
        <v>5954.69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13881.88</v>
      </c>
      <c r="E28" s="7"/>
    </row>
    <row r="29" spans="1:5">
      <c r="A29" s="34"/>
      <c r="B29" s="72" t="s">
        <v>28</v>
      </c>
      <c r="C29" s="36"/>
      <c r="D29" s="7">
        <v>11500</v>
      </c>
      <c r="E29" s="7"/>
    </row>
    <row r="30" spans="1:5">
      <c r="A30" s="23"/>
      <c r="B30" s="72" t="s">
        <v>29</v>
      </c>
      <c r="C30" s="36"/>
      <c r="D30" s="7">
        <v>2381.88</v>
      </c>
      <c r="E30" s="7"/>
    </row>
    <row r="31" ht="44.25" customHeight="1" spans="1:5">
      <c r="A31" s="23" t="s">
        <v>30</v>
      </c>
      <c r="B31" s="26" t="s">
        <v>31</v>
      </c>
      <c r="C31" s="37" t="s">
        <v>9</v>
      </c>
      <c r="D31" s="28">
        <f>D32+D33</f>
        <v>38773.44</v>
      </c>
      <c r="E31" s="7"/>
    </row>
    <row r="32" ht="81.75" customHeight="1" spans="1:5">
      <c r="A32" s="38"/>
      <c r="B32" s="29" t="s">
        <v>32</v>
      </c>
      <c r="C32" s="30"/>
      <c r="D32" s="7">
        <v>29773.44</v>
      </c>
      <c r="E32" s="7"/>
    </row>
    <row r="33" ht="29.25" customHeight="1" spans="1:5">
      <c r="A33" s="38"/>
      <c r="B33" s="39" t="s">
        <v>33</v>
      </c>
      <c r="C33" s="40"/>
      <c r="D33" s="7">
        <v>9000</v>
      </c>
      <c r="E33" s="7"/>
    </row>
    <row r="34" ht="55.5" customHeight="1" spans="1:5">
      <c r="A34" s="38" t="s">
        <v>34</v>
      </c>
      <c r="B34" s="26" t="s">
        <v>35</v>
      </c>
      <c r="C34" s="13" t="s">
        <v>9</v>
      </c>
      <c r="D34" s="28">
        <f>D35+D36+D37</f>
        <v>0</v>
      </c>
      <c r="E34" s="7"/>
    </row>
    <row r="35" ht="39" customHeight="1" spans="1:5">
      <c r="A35" s="34"/>
      <c r="B35" s="41" t="s">
        <v>36</v>
      </c>
      <c r="C35" s="40"/>
      <c r="D35" s="7">
        <v>0</v>
      </c>
      <c r="E35" s="7"/>
    </row>
    <row r="36" ht="28.5" customHeight="1" spans="1:5">
      <c r="A36" s="34"/>
      <c r="B36" s="39" t="s">
        <v>99</v>
      </c>
      <c r="C36" s="40"/>
      <c r="D36" s="7">
        <v>0</v>
      </c>
      <c r="E36" s="7"/>
    </row>
    <row r="37" ht="25.5" customHeight="1" spans="1:5">
      <c r="A37" s="34"/>
      <c r="B37" s="39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</f>
        <v>30892.93</v>
      </c>
      <c r="E38" s="7"/>
    </row>
    <row r="39" spans="1:5">
      <c r="A39" s="43"/>
      <c r="B39" s="44" t="s">
        <v>41</v>
      </c>
      <c r="C39" s="45"/>
      <c r="D39" s="7">
        <v>1064.3</v>
      </c>
      <c r="E39" s="7"/>
    </row>
    <row r="40" ht="22.5" spans="1:5">
      <c r="A40" s="43"/>
      <c r="B40" s="44" t="s">
        <v>42</v>
      </c>
      <c r="C40" s="45"/>
      <c r="D40" s="7">
        <v>10000</v>
      </c>
      <c r="E40" s="7"/>
    </row>
    <row r="41" spans="1:5">
      <c r="A41" s="43"/>
      <c r="B41" s="46" t="s">
        <v>43</v>
      </c>
      <c r="C41" s="45"/>
      <c r="D41" s="7">
        <v>16673.13</v>
      </c>
      <c r="E41" s="7"/>
    </row>
    <row r="42" ht="45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127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773.6</v>
      </c>
      <c r="E44" s="7"/>
    </row>
    <row r="45" spans="1:5">
      <c r="A45" s="43"/>
      <c r="B45" s="48" t="s">
        <v>102</v>
      </c>
      <c r="C45" s="45"/>
      <c r="D45" s="7">
        <v>2381.9</v>
      </c>
      <c r="E45" s="7"/>
    </row>
    <row r="46" ht="44.25" customHeight="1" spans="1:5">
      <c r="A46" s="13" t="s">
        <v>49</v>
      </c>
      <c r="B46" s="49" t="s">
        <v>50</v>
      </c>
      <c r="C46" s="50"/>
      <c r="D46" s="7"/>
      <c r="E46" s="7"/>
    </row>
    <row r="47" spans="1:5">
      <c r="A47" s="50"/>
      <c r="B47" s="51" t="s">
        <v>51</v>
      </c>
      <c r="C47" s="50"/>
      <c r="D47" s="7"/>
      <c r="E47" s="7"/>
    </row>
    <row r="48" ht="25.5" spans="1:5">
      <c r="A48" s="32"/>
      <c r="B48" s="52" t="s">
        <v>52</v>
      </c>
      <c r="C48" s="21" t="s">
        <v>9</v>
      </c>
      <c r="D48" s="28">
        <f>D49+D50+D51</f>
        <v>88823.64</v>
      </c>
      <c r="E48" s="7"/>
    </row>
    <row r="49" ht="22.5" spans="1:5">
      <c r="A49" s="34"/>
      <c r="B49" s="29" t="s">
        <v>53</v>
      </c>
      <c r="C49" s="40"/>
      <c r="D49" s="7">
        <v>84959.77</v>
      </c>
      <c r="E49" s="7"/>
    </row>
    <row r="50" spans="1:5">
      <c r="A50" s="32"/>
      <c r="B50" s="53" t="s">
        <v>54</v>
      </c>
      <c r="C50" s="40"/>
      <c r="D50" s="7">
        <v>0</v>
      </c>
      <c r="E50" s="7"/>
    </row>
    <row r="51" ht="22.5" spans="1:5">
      <c r="A51" s="32"/>
      <c r="B51" s="53" t="s">
        <v>55</v>
      </c>
      <c r="C51" s="40"/>
      <c r="D51" s="7">
        <v>3863.87</v>
      </c>
      <c r="E51" s="7"/>
    </row>
    <row r="52" spans="1:5">
      <c r="A52" s="50"/>
      <c r="B52" s="78" t="s">
        <v>56</v>
      </c>
      <c r="C52" s="50"/>
      <c r="D52" s="7"/>
      <c r="E52" s="7"/>
    </row>
    <row r="53" ht="15" spans="1:5">
      <c r="A53" s="18"/>
      <c r="B53" s="79" t="s">
        <v>57</v>
      </c>
      <c r="C53" s="21" t="s">
        <v>9</v>
      </c>
      <c r="D53" s="28">
        <f>D54+D55+D56+D57+D58</f>
        <v>259320</v>
      </c>
      <c r="E53" s="7"/>
    </row>
    <row r="54" spans="1:5">
      <c r="A54" s="18"/>
      <c r="B54" s="80" t="s">
        <v>58</v>
      </c>
      <c r="C54" s="81"/>
      <c r="D54" s="7">
        <v>43490</v>
      </c>
      <c r="E54" s="7"/>
    </row>
    <row r="55" spans="1:5">
      <c r="A55" s="18"/>
      <c r="B55" s="80" t="s">
        <v>59</v>
      </c>
      <c r="C55" s="40"/>
      <c r="D55" s="7">
        <v>55290.68</v>
      </c>
      <c r="E55" s="7"/>
    </row>
    <row r="56" spans="1:5">
      <c r="A56" s="18"/>
      <c r="B56" s="80" t="s">
        <v>60</v>
      </c>
      <c r="C56" s="81"/>
      <c r="D56" s="7">
        <v>8491.08</v>
      </c>
      <c r="E56" s="7"/>
    </row>
    <row r="57" spans="1:5">
      <c r="A57" s="18"/>
      <c r="B57" s="80" t="s">
        <v>62</v>
      </c>
      <c r="C57" s="40"/>
      <c r="D57" s="7">
        <v>145178.24</v>
      </c>
      <c r="E57" s="7"/>
    </row>
    <row r="58" spans="1:5">
      <c r="A58" s="18"/>
      <c r="B58" s="29" t="s">
        <v>107</v>
      </c>
      <c r="C58" s="81"/>
      <c r="D58" s="7">
        <v>6870</v>
      </c>
      <c r="E58" s="7"/>
    </row>
    <row r="59" ht="48" spans="1:5">
      <c r="A59" s="32" t="s">
        <v>63</v>
      </c>
      <c r="B59" s="58" t="s">
        <v>69</v>
      </c>
      <c r="C59" s="55" t="s">
        <v>9</v>
      </c>
      <c r="D59" s="28">
        <v>75625</v>
      </c>
      <c r="E59" s="7"/>
    </row>
    <row r="60" ht="60" spans="1:5">
      <c r="A60" s="32" t="s">
        <v>65</v>
      </c>
      <c r="B60" s="59" t="s">
        <v>108</v>
      </c>
      <c r="C60" s="57" t="s">
        <v>9</v>
      </c>
      <c r="D60" s="28">
        <v>204187.46</v>
      </c>
      <c r="E60" s="7"/>
    </row>
    <row r="61" ht="15" spans="1:5">
      <c r="A61" s="32" t="s">
        <v>68</v>
      </c>
      <c r="B61" s="60" t="s">
        <v>73</v>
      </c>
      <c r="C61" s="57" t="s">
        <v>9</v>
      </c>
      <c r="D61" s="28">
        <v>62733.9</v>
      </c>
      <c r="E61" s="7"/>
    </row>
    <row r="62" ht="15" spans="1:5">
      <c r="A62" s="32" t="s">
        <v>70</v>
      </c>
      <c r="B62" s="61" t="s">
        <v>74</v>
      </c>
      <c r="C62" s="57" t="s">
        <v>9</v>
      </c>
      <c r="D62" s="28">
        <f>D61+D60+D59+D53+D48+D38+D34+D31+D28+D24</f>
        <v>916949.67</v>
      </c>
      <c r="E62" s="7"/>
    </row>
    <row r="63" ht="15" spans="1:5">
      <c r="A63" s="7"/>
      <c r="B63" s="100"/>
      <c r="C63" s="7"/>
      <c r="D63" s="28"/>
      <c r="E63" s="7"/>
    </row>
    <row r="64" ht="15" spans="1:5">
      <c r="A64" s="32" t="s">
        <v>72</v>
      </c>
      <c r="B64" s="101" t="s">
        <v>137</v>
      </c>
      <c r="C64" s="57" t="s">
        <v>9</v>
      </c>
      <c r="D64" s="28">
        <v>6061.99</v>
      </c>
      <c r="E64" s="7"/>
    </row>
    <row r="65" spans="1:5">
      <c r="A65" s="7"/>
      <c r="B65" s="102"/>
      <c r="C65" s="71"/>
      <c r="D65" s="7"/>
      <c r="E65" s="7"/>
    </row>
    <row r="66" ht="15" spans="1:5">
      <c r="A66" s="7"/>
      <c r="B66" s="101" t="s">
        <v>312</v>
      </c>
      <c r="C66" s="57" t="s">
        <v>9</v>
      </c>
      <c r="D66" s="28">
        <f>D62+D64</f>
        <v>923011.66</v>
      </c>
      <c r="E66" s="7"/>
    </row>
    <row r="67" ht="15" spans="1:5">
      <c r="A67" s="83"/>
      <c r="B67" s="103"/>
      <c r="C67" s="104"/>
      <c r="D67" s="83"/>
      <c r="E67" s="65"/>
    </row>
    <row r="68" ht="15" spans="1:6">
      <c r="A68" s="83"/>
      <c r="B68" s="105" t="s">
        <v>83</v>
      </c>
      <c r="C68" s="66"/>
      <c r="D68" s="66">
        <f>D6+D16-D66</f>
        <v>218095.33</v>
      </c>
      <c r="F68" s="83"/>
    </row>
    <row r="69" ht="15" spans="1:4">
      <c r="A69" s="83"/>
      <c r="B69" s="105"/>
      <c r="C69" s="66"/>
      <c r="D69" s="66"/>
    </row>
    <row r="70" ht="15" spans="1:4">
      <c r="A70" s="83"/>
      <c r="B70" s="105"/>
      <c r="C70" s="66"/>
      <c r="D70" s="66"/>
    </row>
    <row r="71" ht="15" spans="1:4">
      <c r="A71" s="83"/>
      <c r="B71" s="105"/>
      <c r="C71" s="66"/>
      <c r="D71" s="66"/>
    </row>
    <row r="72" ht="15" spans="1:5">
      <c r="A72" s="83"/>
      <c r="B72" s="105"/>
      <c r="C72" s="65"/>
      <c r="D72" s="83"/>
      <c r="E72" s="82"/>
    </row>
    <row r="73" spans="2:4">
      <c r="B73" s="68" t="s">
        <v>76</v>
      </c>
      <c r="C73" s="68"/>
      <c r="D73" s="68" t="s">
        <v>77</v>
      </c>
    </row>
    <row r="74" spans="2:4">
      <c r="B74" s="68" t="s">
        <v>78</v>
      </c>
      <c r="C74" s="68"/>
      <c r="D74" s="68" t="s">
        <v>79</v>
      </c>
    </row>
    <row r="75" ht="15" spans="2:5">
      <c r="B75" s="105"/>
      <c r="C75" s="65"/>
      <c r="D75" s="83"/>
      <c r="E75" s="82"/>
    </row>
    <row r="76" ht="15" spans="2:5">
      <c r="B76" s="105"/>
      <c r="C76" s="65"/>
      <c r="D76" s="83"/>
      <c r="E76" s="82"/>
    </row>
    <row r="77" ht="15" spans="2:5">
      <c r="B77" s="105"/>
      <c r="C77" s="65"/>
      <c r="D77" s="83"/>
      <c r="E77" s="82"/>
    </row>
    <row r="78" ht="15" spans="2:5">
      <c r="B78" s="105"/>
      <c r="C78" s="65"/>
      <c r="D78" s="83"/>
      <c r="E78" s="82"/>
    </row>
    <row r="79" ht="15" spans="2:5">
      <c r="B79" s="105"/>
      <c r="C79" s="65"/>
      <c r="D79" s="83"/>
      <c r="E79" s="82"/>
    </row>
    <row r="80" ht="15" spans="2:5">
      <c r="B80" s="105"/>
      <c r="C80" s="65"/>
      <c r="D80" s="83"/>
      <c r="E80" s="82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opLeftCell="A61" workbookViewId="0">
      <selection activeCell="B61" sqref="B61:B62"/>
    </sheetView>
  </sheetViews>
  <sheetFormatPr defaultColWidth="9" defaultRowHeight="14.25" outlineLevelCol="5"/>
  <cols>
    <col min="1" max="1" width="5.42857142857143" style="1" customWidth="1"/>
    <col min="2" max="2" width="40" style="1" customWidth="1"/>
    <col min="3" max="3" width="9" style="1"/>
    <col min="4" max="4" width="12.7142857142857" style="1" customWidth="1"/>
    <col min="5" max="5" width="10.5714285714286" style="1" customWidth="1"/>
    <col min="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313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314</v>
      </c>
    </row>
    <row r="6" spans="1:5">
      <c r="A6" s="7"/>
      <c r="B6" s="8" t="s">
        <v>89</v>
      </c>
      <c r="C6" s="8" t="s">
        <v>9</v>
      </c>
      <c r="D6" s="10">
        <v>-242200.2</v>
      </c>
      <c r="E6" s="7"/>
    </row>
    <row r="7" spans="1:5">
      <c r="A7" s="7"/>
      <c r="B7" s="8" t="s">
        <v>90</v>
      </c>
      <c r="C7" s="8" t="s">
        <v>9</v>
      </c>
      <c r="D7" s="10">
        <v>224291.84</v>
      </c>
      <c r="E7" s="7"/>
    </row>
    <row r="8" spans="1:5">
      <c r="A8" s="7"/>
      <c r="B8" s="11" t="s">
        <v>5</v>
      </c>
      <c r="C8" s="8"/>
      <c r="D8" s="12">
        <v>6018.32</v>
      </c>
      <c r="E8" s="7"/>
    </row>
    <row r="9" spans="1:5">
      <c r="A9" s="7"/>
      <c r="B9" s="11" t="s">
        <v>7</v>
      </c>
      <c r="C9" s="8"/>
      <c r="D9" s="12">
        <v>4346.89</v>
      </c>
      <c r="E9" s="7"/>
    </row>
    <row r="10" spans="1:5">
      <c r="A10" s="7"/>
      <c r="B10" s="13" t="s">
        <v>8</v>
      </c>
      <c r="C10" s="8" t="s">
        <v>9</v>
      </c>
      <c r="D10" s="10">
        <v>986577.24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8" t="s">
        <v>9</v>
      </c>
      <c r="D13" s="12">
        <v>813868.69</v>
      </c>
      <c r="E13" s="7"/>
    </row>
    <row r="14" spans="1:5">
      <c r="A14" s="7">
        <v>2</v>
      </c>
      <c r="B14" s="9" t="s">
        <v>94</v>
      </c>
      <c r="C14" s="8"/>
      <c r="D14" s="12">
        <v>138699.93</v>
      </c>
      <c r="E14" s="7"/>
    </row>
    <row r="15" spans="1:5">
      <c r="A15" s="7">
        <v>3</v>
      </c>
      <c r="B15" s="9" t="s">
        <v>12</v>
      </c>
      <c r="C15" s="8"/>
      <c r="D15" s="12">
        <v>11480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964048.62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1" spans="1:5">
      <c r="A24" s="23"/>
      <c r="B24" s="26" t="s">
        <v>23</v>
      </c>
      <c r="C24" s="8" t="s">
        <v>9</v>
      </c>
      <c r="D24" s="28">
        <f>D25+D26+D27</f>
        <v>119195.28</v>
      </c>
      <c r="E24" s="7"/>
    </row>
    <row r="25" ht="78.75" spans="1:5">
      <c r="A25" s="23"/>
      <c r="B25" s="29" t="s">
        <v>24</v>
      </c>
      <c r="C25" s="30"/>
      <c r="D25" s="7">
        <v>59572.5</v>
      </c>
      <c r="E25" s="7"/>
    </row>
    <row r="26" ht="112.5" spans="1:5">
      <c r="A26" s="31"/>
      <c r="B26" s="29" t="s">
        <v>25</v>
      </c>
      <c r="C26" s="30"/>
      <c r="D26" s="7">
        <v>52320</v>
      </c>
      <c r="E26" s="7"/>
    </row>
    <row r="27" ht="22.5" spans="1:5">
      <c r="A27" s="32"/>
      <c r="B27" s="41" t="s">
        <v>26</v>
      </c>
      <c r="C27" s="71"/>
      <c r="D27" s="7">
        <v>7302.78</v>
      </c>
      <c r="E27" s="7"/>
    </row>
    <row r="28" ht="25.5" spans="1:5">
      <c r="A28" s="23"/>
      <c r="B28" s="26" t="s">
        <v>27</v>
      </c>
      <c r="C28" s="8" t="s">
        <v>9</v>
      </c>
      <c r="D28" s="28">
        <f>D29+D30</f>
        <v>9343.25</v>
      </c>
      <c r="E28" s="7"/>
    </row>
    <row r="29" spans="1:5">
      <c r="A29" s="34"/>
      <c r="B29" s="72" t="s">
        <v>28</v>
      </c>
      <c r="C29" s="36"/>
      <c r="D29" s="7">
        <v>8300</v>
      </c>
      <c r="E29" s="7"/>
    </row>
    <row r="30" spans="1:5">
      <c r="A30" s="23"/>
      <c r="B30" s="72" t="s">
        <v>29</v>
      </c>
      <c r="C30" s="36"/>
      <c r="D30" s="7">
        <v>1043.25</v>
      </c>
      <c r="E30" s="7"/>
    </row>
    <row r="31" ht="45.75" customHeight="1" spans="1:5">
      <c r="A31" s="23" t="s">
        <v>30</v>
      </c>
      <c r="B31" s="26" t="s">
        <v>31</v>
      </c>
      <c r="C31" s="37" t="s">
        <v>9</v>
      </c>
      <c r="D31" s="28">
        <f>D32+D33</f>
        <v>37390</v>
      </c>
      <c r="E31" s="7"/>
    </row>
    <row r="32" ht="71.25" customHeight="1" spans="1:5">
      <c r="A32" s="38"/>
      <c r="B32" s="29" t="s">
        <v>32</v>
      </c>
      <c r="C32" s="30"/>
      <c r="D32" s="7">
        <v>28390</v>
      </c>
      <c r="E32" s="7"/>
    </row>
    <row r="33" ht="31.5" customHeight="1" spans="1:5">
      <c r="A33" s="38"/>
      <c r="B33" s="39" t="s">
        <v>33</v>
      </c>
      <c r="C33" s="40"/>
      <c r="D33" s="7">
        <v>9000</v>
      </c>
      <c r="E33" s="7"/>
    </row>
    <row r="34" ht="44.25" customHeight="1" spans="1:5">
      <c r="A34" s="38" t="s">
        <v>34</v>
      </c>
      <c r="B34" s="26" t="s">
        <v>35</v>
      </c>
      <c r="C34" s="8" t="s">
        <v>9</v>
      </c>
      <c r="D34" s="28">
        <f>D35+D36+D37</f>
        <v>0</v>
      </c>
      <c r="E34" s="7"/>
    </row>
    <row r="35" ht="42" customHeight="1" spans="1:5">
      <c r="A35" s="34"/>
      <c r="B35" s="41" t="s">
        <v>36</v>
      </c>
      <c r="C35" s="40"/>
      <c r="D35" s="7">
        <v>0</v>
      </c>
      <c r="E35" s="7"/>
    </row>
    <row r="36" ht="22.5" spans="1:5">
      <c r="A36" s="34"/>
      <c r="B36" s="39" t="s">
        <v>99</v>
      </c>
      <c r="C36" s="40"/>
      <c r="D36" s="7">
        <v>0</v>
      </c>
      <c r="E36" s="7"/>
    </row>
    <row r="37" ht="26.25" customHeight="1" spans="1:5">
      <c r="A37" s="34"/>
      <c r="B37" s="39" t="s">
        <v>315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8" t="s">
        <v>9</v>
      </c>
      <c r="D38" s="28">
        <f>D39+D40+D41+D43+D44+D45</f>
        <v>20931.5</v>
      </c>
      <c r="E38" s="7"/>
    </row>
    <row r="39" spans="1:5">
      <c r="A39" s="43"/>
      <c r="B39" s="44" t="s">
        <v>41</v>
      </c>
      <c r="C39" s="45"/>
      <c r="D39" s="7">
        <v>3465.84</v>
      </c>
      <c r="E39" s="7"/>
    </row>
    <row r="40" spans="1:5">
      <c r="A40" s="43"/>
      <c r="B40" s="44" t="s">
        <v>42</v>
      </c>
      <c r="C40" s="45"/>
      <c r="D40" s="7">
        <v>0</v>
      </c>
      <c r="E40" s="7"/>
    </row>
    <row r="41" ht="18.75" customHeight="1" spans="1:5">
      <c r="A41" s="43"/>
      <c r="B41" s="46" t="s">
        <v>43</v>
      </c>
      <c r="C41" s="45"/>
      <c r="D41" s="7">
        <v>14605.55</v>
      </c>
      <c r="E41" s="7"/>
    </row>
    <row r="42" ht="41.25" customHeight="1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127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773.6</v>
      </c>
      <c r="E44" s="7"/>
    </row>
    <row r="45" ht="17.25" customHeight="1" spans="1:5">
      <c r="A45" s="30"/>
      <c r="B45" s="48" t="s">
        <v>102</v>
      </c>
      <c r="C45" s="45"/>
      <c r="D45" s="7">
        <v>2086.51</v>
      </c>
      <c r="E45" s="7"/>
    </row>
    <row r="46" ht="43.5" customHeight="1" spans="1:5">
      <c r="A46" s="13" t="s">
        <v>49</v>
      </c>
      <c r="B46" s="49" t="s">
        <v>50</v>
      </c>
      <c r="C46" s="50"/>
      <c r="D46" s="7"/>
      <c r="E46" s="7"/>
    </row>
    <row r="47" spans="1:5">
      <c r="A47" s="50"/>
      <c r="B47" s="51" t="s">
        <v>51</v>
      </c>
      <c r="C47" s="50"/>
      <c r="D47" s="7"/>
      <c r="E47" s="7"/>
    </row>
    <row r="48" ht="25.5" spans="1:5">
      <c r="A48" s="32"/>
      <c r="B48" s="52" t="s">
        <v>52</v>
      </c>
      <c r="C48" s="8" t="s">
        <v>9</v>
      </c>
      <c r="D48" s="28">
        <f>D49+D50+D51</f>
        <v>100040.75</v>
      </c>
      <c r="E48" s="7"/>
    </row>
    <row r="49" ht="22.5" spans="1:5">
      <c r="A49" s="34"/>
      <c r="B49" s="29" t="s">
        <v>53</v>
      </c>
      <c r="C49" s="40"/>
      <c r="D49" s="7">
        <v>95260.59</v>
      </c>
      <c r="E49" s="7"/>
    </row>
    <row r="50" spans="1:5">
      <c r="A50" s="32"/>
      <c r="B50" s="53" t="s">
        <v>54</v>
      </c>
      <c r="C50" s="77"/>
      <c r="D50" s="7">
        <v>0</v>
      </c>
      <c r="E50" s="7"/>
    </row>
    <row r="51" ht="22.5" spans="1:5">
      <c r="A51" s="32"/>
      <c r="B51" s="53" t="s">
        <v>55</v>
      </c>
      <c r="C51" s="77"/>
      <c r="D51" s="7">
        <v>4780.16</v>
      </c>
      <c r="E51" s="7"/>
    </row>
    <row r="52" spans="1:5">
      <c r="A52" s="50"/>
      <c r="B52" s="78" t="s">
        <v>56</v>
      </c>
      <c r="C52" s="50"/>
      <c r="D52" s="7"/>
      <c r="E52" s="7"/>
    </row>
    <row r="53" ht="15" spans="1:5">
      <c r="A53" s="18"/>
      <c r="B53" s="79" t="s">
        <v>57</v>
      </c>
      <c r="C53" s="8" t="s">
        <v>9</v>
      </c>
      <c r="D53" s="28">
        <f>D54+D55+D56+D57+D58</f>
        <v>214869.78</v>
      </c>
      <c r="E53" s="7"/>
    </row>
    <row r="54" spans="1:5">
      <c r="A54" s="18"/>
      <c r="B54" s="80" t="s">
        <v>58</v>
      </c>
      <c r="C54" s="81"/>
      <c r="D54" s="7">
        <v>33564</v>
      </c>
      <c r="E54" s="7"/>
    </row>
    <row r="55" spans="1:5">
      <c r="A55" s="18"/>
      <c r="B55" s="80" t="s">
        <v>59</v>
      </c>
      <c r="C55" s="40"/>
      <c r="D55" s="7">
        <v>52556.84</v>
      </c>
      <c r="E55" s="7"/>
    </row>
    <row r="56" spans="1:5">
      <c r="A56" s="18"/>
      <c r="B56" s="80" t="s">
        <v>60</v>
      </c>
      <c r="C56" s="81"/>
      <c r="D56" s="7">
        <v>6321</v>
      </c>
      <c r="E56" s="7"/>
    </row>
    <row r="57" spans="1:5">
      <c r="A57" s="18"/>
      <c r="B57" s="80" t="s">
        <v>62</v>
      </c>
      <c r="C57" s="40"/>
      <c r="D57" s="7">
        <v>115823</v>
      </c>
      <c r="E57" s="7"/>
    </row>
    <row r="58" spans="1:5">
      <c r="A58" s="18"/>
      <c r="B58" s="29" t="s">
        <v>107</v>
      </c>
      <c r="C58" s="81"/>
      <c r="D58" s="7">
        <v>6604.94</v>
      </c>
      <c r="E58" s="7"/>
    </row>
    <row r="59" ht="15" spans="1:5">
      <c r="A59" s="34" t="s">
        <v>63</v>
      </c>
      <c r="B59" s="54" t="s">
        <v>66</v>
      </c>
      <c r="C59" s="8" t="s">
        <v>9</v>
      </c>
      <c r="D59" s="91">
        <v>17597.42</v>
      </c>
      <c r="E59" s="7"/>
    </row>
    <row r="60" ht="33.75" spans="1:5">
      <c r="A60" s="32"/>
      <c r="B60" s="56" t="s">
        <v>67</v>
      </c>
      <c r="C60" s="57"/>
      <c r="D60" s="91"/>
      <c r="E60" s="7"/>
    </row>
    <row r="61" ht="48" spans="1:5">
      <c r="A61" s="32" t="s">
        <v>65</v>
      </c>
      <c r="B61" s="58" t="s">
        <v>69</v>
      </c>
      <c r="C61" s="8" t="s">
        <v>9</v>
      </c>
      <c r="D61" s="91">
        <v>66247</v>
      </c>
      <c r="E61" s="7"/>
    </row>
    <row r="62" ht="60" spans="1:5">
      <c r="A62" s="32" t="s">
        <v>68</v>
      </c>
      <c r="B62" s="59" t="s">
        <v>108</v>
      </c>
      <c r="C62" s="8" t="s">
        <v>9</v>
      </c>
      <c r="D62" s="91">
        <v>182258.82</v>
      </c>
      <c r="E62" s="7"/>
    </row>
    <row r="63" ht="15" spans="1:5">
      <c r="A63" s="32" t="s">
        <v>70</v>
      </c>
      <c r="B63" s="60" t="s">
        <v>73</v>
      </c>
      <c r="C63" s="8" t="s">
        <v>9</v>
      </c>
      <c r="D63" s="91">
        <v>57842.92</v>
      </c>
      <c r="E63" s="7"/>
    </row>
    <row r="64" ht="15" spans="1:5">
      <c r="A64" s="32" t="s">
        <v>70</v>
      </c>
      <c r="B64" s="61" t="s">
        <v>74</v>
      </c>
      <c r="C64" s="8" t="s">
        <v>9</v>
      </c>
      <c r="D64" s="91">
        <f>D63+D62+D61+D59+D53+D48+D38+D34+D31+D28+D24</f>
        <v>825716.72</v>
      </c>
      <c r="E64" s="7"/>
    </row>
    <row r="65" ht="15.75" spans="1:3">
      <c r="A65" s="62"/>
      <c r="B65" s="63"/>
      <c r="C65" s="64"/>
    </row>
    <row r="66" ht="15.75" spans="1:4">
      <c r="A66" s="62"/>
      <c r="B66" s="63" t="s">
        <v>109</v>
      </c>
      <c r="C66" s="64"/>
      <c r="D66" s="99">
        <f>D6+D13+D15+D59-D64</f>
        <v>-224970.81</v>
      </c>
    </row>
    <row r="67" ht="15.75" spans="2:4">
      <c r="B67" s="63" t="s">
        <v>291</v>
      </c>
      <c r="C67" s="64"/>
      <c r="D67" s="99">
        <f>D7+D14-D59</f>
        <v>345394.35</v>
      </c>
    </row>
    <row r="68" ht="15.75" spans="2:4">
      <c r="B68" s="63" t="s">
        <v>83</v>
      </c>
      <c r="C68" s="64"/>
      <c r="D68" s="99">
        <f>D66+D67</f>
        <v>120423.54</v>
      </c>
    </row>
    <row r="69" ht="15.75" spans="2:4">
      <c r="B69" s="63"/>
      <c r="C69" s="64"/>
      <c r="D69" s="67"/>
    </row>
    <row r="70" spans="2:4">
      <c r="B70" s="68" t="s">
        <v>76</v>
      </c>
      <c r="C70" s="68"/>
      <c r="D70" s="68" t="s">
        <v>77</v>
      </c>
    </row>
    <row r="71" spans="2:4">
      <c r="B71" s="68" t="s">
        <v>78</v>
      </c>
      <c r="C71" s="68"/>
      <c r="D71" s="68" t="s">
        <v>79</v>
      </c>
    </row>
    <row r="72" ht="15.75" spans="2:4">
      <c r="B72" s="63"/>
      <c r="C72" s="64"/>
      <c r="D72" s="67"/>
    </row>
    <row r="73" ht="15.75" spans="2:4">
      <c r="B73" s="63"/>
      <c r="C73" s="64"/>
      <c r="D73" s="67"/>
    </row>
    <row r="74" ht="15.75" spans="2:4">
      <c r="B74" s="63"/>
      <c r="C74" s="64"/>
      <c r="D74" s="67"/>
    </row>
    <row r="75" ht="15.75" spans="2:4">
      <c r="B75" s="63"/>
      <c r="C75" s="64"/>
      <c r="D75" s="67"/>
    </row>
    <row r="76" ht="15.75" spans="2:4">
      <c r="B76" s="63"/>
      <c r="C76" s="64"/>
      <c r="D76" s="67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opLeftCell="A63" workbookViewId="0">
      <selection activeCell="H63" sqref="H63"/>
    </sheetView>
  </sheetViews>
  <sheetFormatPr defaultColWidth="9" defaultRowHeight="14.25" outlineLevelCol="5"/>
  <cols>
    <col min="1" max="1" width="5.28571428571429" style="1" customWidth="1"/>
    <col min="2" max="2" width="38.7142857142857" style="1" customWidth="1"/>
    <col min="3" max="3" width="8.14285714285714" style="1" customWidth="1"/>
    <col min="4" max="4" width="12.1428571428571" style="1" customWidth="1"/>
    <col min="5" max="5" width="13.7142857142857" style="1" customWidth="1"/>
    <col min="6" max="6" width="12.5714285714286" style="1" customWidth="1"/>
    <col min="7" max="7" width="12" style="1" customWidth="1"/>
    <col min="8" max="8" width="12.1428571428571" style="1" customWidth="1"/>
    <col min="9" max="9" width="11.8571428571429" style="1" customWidth="1"/>
    <col min="10" max="16384" width="9" style="1"/>
  </cols>
  <sheetData>
    <row r="1" ht="15" spans="2:4">
      <c r="B1" s="84" t="s">
        <v>0</v>
      </c>
      <c r="C1" s="2"/>
      <c r="D1" s="3"/>
    </row>
    <row r="2" ht="15" customHeight="1" spans="1:6">
      <c r="A2" s="5"/>
      <c r="B2" s="4" t="s">
        <v>121</v>
      </c>
      <c r="C2" s="4"/>
      <c r="D2" s="4"/>
      <c r="E2" s="4"/>
      <c r="F2" s="5"/>
    </row>
    <row r="3" ht="15" customHeight="1" spans="1:5">
      <c r="A3" s="5"/>
      <c r="B3" s="4" t="s">
        <v>122</v>
      </c>
      <c r="C3" s="4"/>
      <c r="D3" s="4"/>
      <c r="E3" s="4"/>
    </row>
    <row r="4" spans="2:4">
      <c r="B4" s="6"/>
      <c r="C4" s="6"/>
      <c r="D4" s="6"/>
    </row>
    <row r="5" spans="2:4">
      <c r="B5" s="6" t="s">
        <v>81</v>
      </c>
      <c r="C5" s="6"/>
      <c r="D5" s="6" t="s">
        <v>123</v>
      </c>
    </row>
    <row r="6" ht="15" spans="1:5">
      <c r="A6" s="7"/>
      <c r="B6" s="8" t="s">
        <v>89</v>
      </c>
      <c r="C6" s="9" t="s">
        <v>9</v>
      </c>
      <c r="D6" s="28">
        <v>-306978.83</v>
      </c>
      <c r="E6" s="7"/>
    </row>
    <row r="7" ht="15" spans="1:5">
      <c r="A7" s="7"/>
      <c r="B7" s="8" t="s">
        <v>90</v>
      </c>
      <c r="C7" s="9" t="s">
        <v>9</v>
      </c>
      <c r="D7" s="28">
        <v>98478.7</v>
      </c>
      <c r="E7" s="7"/>
    </row>
    <row r="8" spans="1:5">
      <c r="A8" s="7"/>
      <c r="B8" s="11" t="s">
        <v>5</v>
      </c>
      <c r="C8" s="9" t="s">
        <v>6</v>
      </c>
      <c r="D8" s="7">
        <v>12664</v>
      </c>
      <c r="E8" s="7"/>
    </row>
    <row r="9" spans="1:5">
      <c r="A9" s="7"/>
      <c r="B9" s="11" t="s">
        <v>7</v>
      </c>
      <c r="C9" s="9" t="s">
        <v>6</v>
      </c>
      <c r="D9" s="7">
        <v>8746.5</v>
      </c>
      <c r="E9" s="7"/>
    </row>
    <row r="10" ht="15" spans="1:5">
      <c r="A10" s="7"/>
      <c r="B10" s="13" t="s">
        <v>8</v>
      </c>
      <c r="C10" s="8" t="s">
        <v>9</v>
      </c>
      <c r="D10" s="28">
        <v>1865515.33</v>
      </c>
      <c r="E10" s="7"/>
    </row>
    <row r="11" spans="1:5">
      <c r="A11" s="7"/>
      <c r="B11" s="8"/>
      <c r="C11" s="8"/>
      <c r="D11" s="7"/>
      <c r="E11" s="7"/>
    </row>
    <row r="12" spans="1:5">
      <c r="A12" s="7"/>
      <c r="B12" s="13" t="s">
        <v>10</v>
      </c>
      <c r="C12" s="8"/>
      <c r="D12" s="7"/>
      <c r="E12" s="7"/>
    </row>
    <row r="13" spans="1:5">
      <c r="A13" s="7">
        <v>1</v>
      </c>
      <c r="B13" s="9" t="s">
        <v>93</v>
      </c>
      <c r="C13" s="9" t="s">
        <v>9</v>
      </c>
      <c r="D13" s="7">
        <v>1552323.77</v>
      </c>
      <c r="E13" s="7"/>
    </row>
    <row r="14" spans="1:5">
      <c r="A14" s="7">
        <v>2</v>
      </c>
      <c r="B14" s="9" t="s">
        <v>94</v>
      </c>
      <c r="C14" s="9" t="s">
        <v>9</v>
      </c>
      <c r="D14" s="7">
        <v>306291.94</v>
      </c>
      <c r="E14" s="7"/>
    </row>
    <row r="15" spans="1:5">
      <c r="A15" s="7">
        <v>3</v>
      </c>
      <c r="B15" s="9" t="s">
        <v>12</v>
      </c>
      <c r="C15" s="9" t="s">
        <v>9</v>
      </c>
      <c r="D15" s="7">
        <v>36300</v>
      </c>
      <c r="E15" s="7"/>
    </row>
    <row r="16" spans="1:5">
      <c r="A16" s="7">
        <v>4</v>
      </c>
      <c r="B16" s="9" t="s">
        <v>124</v>
      </c>
      <c r="C16" s="9" t="s">
        <v>9</v>
      </c>
      <c r="D16" s="7">
        <v>49201.02</v>
      </c>
      <c r="E16" s="7"/>
    </row>
    <row r="17" ht="15" spans="1:5">
      <c r="A17" s="7"/>
      <c r="B17" s="13" t="s">
        <v>13</v>
      </c>
      <c r="C17" s="8" t="s">
        <v>9</v>
      </c>
      <c r="D17" s="28">
        <f>D13+D14+D16+D15</f>
        <v>1944116.73</v>
      </c>
      <c r="E17" s="7"/>
    </row>
    <row r="18" spans="1:5">
      <c r="A18" s="7"/>
      <c r="B18" s="8"/>
      <c r="C18" s="8"/>
      <c r="D18" s="7"/>
      <c r="E18" s="7"/>
    </row>
    <row r="19" spans="2:3">
      <c r="B19" s="6"/>
      <c r="C19" s="6"/>
    </row>
    <row r="20" spans="2:3">
      <c r="B20" s="89" t="s">
        <v>14</v>
      </c>
      <c r="C20" s="6"/>
    </row>
    <row r="21" spans="2:3">
      <c r="B21" s="6"/>
      <c r="C21" s="6"/>
    </row>
    <row r="22" ht="15" spans="1:5">
      <c r="A22" s="8" t="s">
        <v>15</v>
      </c>
      <c r="B22" s="8"/>
      <c r="C22" s="13" t="s">
        <v>115</v>
      </c>
      <c r="D22" s="28" t="s">
        <v>125</v>
      </c>
      <c r="E22" s="28" t="s">
        <v>96</v>
      </c>
    </row>
    <row r="23" ht="15" spans="1:5">
      <c r="A23" s="8" t="s">
        <v>18</v>
      </c>
      <c r="B23" s="13" t="s">
        <v>19</v>
      </c>
      <c r="C23" s="13"/>
      <c r="D23" s="28" t="s">
        <v>126</v>
      </c>
      <c r="E23" s="28"/>
    </row>
    <row r="24" ht="25.5" spans="1:5">
      <c r="A24" s="23" t="s">
        <v>21</v>
      </c>
      <c r="B24" s="24" t="s">
        <v>98</v>
      </c>
      <c r="C24" s="25"/>
      <c r="D24" s="7"/>
      <c r="E24" s="7"/>
    </row>
    <row r="25" ht="51" spans="1:5">
      <c r="A25" s="23"/>
      <c r="B25" s="26" t="s">
        <v>23</v>
      </c>
      <c r="C25" s="27" t="s">
        <v>9</v>
      </c>
      <c r="D25" s="127">
        <f>D26+D27+D28</f>
        <v>337718.13</v>
      </c>
      <c r="E25" s="7"/>
    </row>
    <row r="26" ht="78.75" spans="1:5">
      <c r="A26" s="23"/>
      <c r="B26" s="29" t="s">
        <v>24</v>
      </c>
      <c r="C26" s="30"/>
      <c r="D26" s="126">
        <v>149200.13</v>
      </c>
      <c r="E26" s="7"/>
    </row>
    <row r="27" ht="112.5" spans="1:5">
      <c r="A27" s="31"/>
      <c r="B27" s="29" t="s">
        <v>25</v>
      </c>
      <c r="C27" s="30"/>
      <c r="D27" s="126">
        <v>171843</v>
      </c>
      <c r="E27" s="7"/>
    </row>
    <row r="28" ht="22.5" spans="1:5">
      <c r="A28" s="32"/>
      <c r="B28" s="41" t="s">
        <v>26</v>
      </c>
      <c r="C28" s="71"/>
      <c r="D28" s="126">
        <v>16675</v>
      </c>
      <c r="E28" s="7"/>
    </row>
    <row r="29" ht="25.5" spans="1:5">
      <c r="A29" s="23"/>
      <c r="B29" s="26" t="s">
        <v>27</v>
      </c>
      <c r="C29" s="27" t="s">
        <v>9</v>
      </c>
      <c r="D29" s="127">
        <f>D30+D31</f>
        <v>12325.9</v>
      </c>
      <c r="E29" s="7"/>
    </row>
    <row r="30" spans="1:5">
      <c r="A30" s="34"/>
      <c r="B30" s="72" t="s">
        <v>28</v>
      </c>
      <c r="C30" s="36"/>
      <c r="D30" s="126">
        <v>8157</v>
      </c>
      <c r="E30" s="7"/>
    </row>
    <row r="31" spans="1:5">
      <c r="A31" s="23"/>
      <c r="B31" s="72" t="s">
        <v>29</v>
      </c>
      <c r="C31" s="36"/>
      <c r="D31" s="126">
        <v>4168.9</v>
      </c>
      <c r="E31" s="7"/>
    </row>
    <row r="32" ht="38.25" spans="1:5">
      <c r="A32" s="23" t="s">
        <v>30</v>
      </c>
      <c r="B32" s="26" t="s">
        <v>31</v>
      </c>
      <c r="C32" s="37" t="s">
        <v>9</v>
      </c>
      <c r="D32" s="127">
        <f>D33+D34</f>
        <v>54858</v>
      </c>
      <c r="E32" s="7"/>
    </row>
    <row r="33" ht="78.75" spans="1:5">
      <c r="A33" s="38"/>
      <c r="B33" s="29" t="s">
        <v>32</v>
      </c>
      <c r="C33" s="30"/>
      <c r="D33" s="126">
        <v>45858</v>
      </c>
      <c r="E33" s="7"/>
    </row>
    <row r="34" ht="22.5" spans="1:5">
      <c r="A34" s="38"/>
      <c r="B34" s="39" t="s">
        <v>33</v>
      </c>
      <c r="C34" s="40"/>
      <c r="D34" s="126">
        <v>9000</v>
      </c>
      <c r="E34" s="7"/>
    </row>
    <row r="35" ht="38.25" spans="1:5">
      <c r="A35" s="38" t="s">
        <v>34</v>
      </c>
      <c r="B35" s="26" t="s">
        <v>35</v>
      </c>
      <c r="C35" s="13" t="s">
        <v>9</v>
      </c>
      <c r="D35" s="127">
        <f>D36+D37+D38</f>
        <v>11882</v>
      </c>
      <c r="E35" s="7"/>
    </row>
    <row r="36" ht="33.75" spans="1:5">
      <c r="A36" s="34"/>
      <c r="B36" s="41" t="s">
        <v>36</v>
      </c>
      <c r="C36" s="40"/>
      <c r="D36" s="126">
        <v>5340</v>
      </c>
      <c r="E36" s="7"/>
    </row>
    <row r="37" ht="22.5" spans="1:5">
      <c r="A37" s="34"/>
      <c r="B37" s="39" t="s">
        <v>99</v>
      </c>
      <c r="C37" s="40"/>
      <c r="D37" s="126">
        <v>6542</v>
      </c>
      <c r="E37" s="7"/>
    </row>
    <row r="38" ht="22.5" spans="1:5">
      <c r="A38" s="34"/>
      <c r="B38" s="39" t="s">
        <v>38</v>
      </c>
      <c r="C38" s="40"/>
      <c r="D38" s="126">
        <v>0</v>
      </c>
      <c r="E38" s="7"/>
    </row>
    <row r="39" ht="15.75" spans="1:5">
      <c r="A39" s="32" t="s">
        <v>39</v>
      </c>
      <c r="B39" s="42" t="s">
        <v>40</v>
      </c>
      <c r="C39" s="21" t="s">
        <v>9</v>
      </c>
      <c r="D39" s="127">
        <f>D40+D41+D42+D44+D45+D46+D47</f>
        <v>116725.55</v>
      </c>
      <c r="E39" s="7"/>
    </row>
    <row r="40" spans="1:5">
      <c r="A40" s="43"/>
      <c r="B40" s="44" t="s">
        <v>41</v>
      </c>
      <c r="C40" s="45"/>
      <c r="D40" s="126">
        <v>8913.24</v>
      </c>
      <c r="E40" s="7"/>
    </row>
    <row r="41" ht="22.5" spans="1:5">
      <c r="A41" s="43"/>
      <c r="B41" s="44" t="s">
        <v>42</v>
      </c>
      <c r="C41" s="45"/>
      <c r="D41" s="126">
        <v>22500</v>
      </c>
      <c r="E41" s="7"/>
    </row>
    <row r="42" spans="1:5">
      <c r="A42" s="43"/>
      <c r="B42" s="46" t="s">
        <v>43</v>
      </c>
      <c r="C42" s="45"/>
      <c r="D42" s="126">
        <v>27553.21</v>
      </c>
      <c r="E42" s="7"/>
    </row>
    <row r="43" ht="33.75" spans="1:5">
      <c r="A43" s="32"/>
      <c r="B43" s="47" t="s">
        <v>44</v>
      </c>
      <c r="C43" s="45"/>
      <c r="D43" s="126"/>
      <c r="E43" s="7"/>
    </row>
    <row r="44" spans="1:5">
      <c r="A44" s="43"/>
      <c r="B44" s="48" t="s">
        <v>127</v>
      </c>
      <c r="C44" s="45"/>
      <c r="D44" s="126">
        <v>0</v>
      </c>
      <c r="E44" s="7"/>
    </row>
    <row r="45" spans="1:5">
      <c r="A45" s="43"/>
      <c r="B45" s="48" t="s">
        <v>101</v>
      </c>
      <c r="C45" s="45"/>
      <c r="D45" s="126">
        <v>48934.69</v>
      </c>
      <c r="E45" s="7"/>
    </row>
    <row r="46" spans="1:5">
      <c r="A46" s="30"/>
      <c r="B46" s="48" t="s">
        <v>102</v>
      </c>
      <c r="C46" s="45"/>
      <c r="D46" s="126">
        <v>8824.41</v>
      </c>
      <c r="E46" s="7"/>
    </row>
    <row r="47" ht="22.5" spans="1:5">
      <c r="A47" s="43"/>
      <c r="B47" s="48" t="s">
        <v>48</v>
      </c>
      <c r="C47" s="45"/>
      <c r="D47" s="126">
        <v>0</v>
      </c>
      <c r="E47" s="7"/>
    </row>
    <row r="48" ht="41.25" customHeight="1" spans="1:5">
      <c r="A48" s="13" t="s">
        <v>49</v>
      </c>
      <c r="B48" s="49" t="s">
        <v>50</v>
      </c>
      <c r="C48" s="50"/>
      <c r="D48" s="7"/>
      <c r="E48" s="7"/>
    </row>
    <row r="49" spans="1:5">
      <c r="A49" s="50"/>
      <c r="B49" s="51" t="s">
        <v>51</v>
      </c>
      <c r="C49" s="50"/>
      <c r="D49" s="7"/>
      <c r="E49" s="7"/>
    </row>
    <row r="50" ht="25.5" spans="1:5">
      <c r="A50" s="32"/>
      <c r="B50" s="52" t="s">
        <v>52</v>
      </c>
      <c r="C50" s="21" t="s">
        <v>9</v>
      </c>
      <c r="D50" s="127">
        <f>D51+D52+D53</f>
        <v>194432.29</v>
      </c>
      <c r="E50" s="7"/>
    </row>
    <row r="51" ht="22.5" spans="1:5">
      <c r="A51" s="34"/>
      <c r="B51" s="29" t="s">
        <v>53</v>
      </c>
      <c r="C51" s="40"/>
      <c r="D51" s="126">
        <v>187808.51</v>
      </c>
      <c r="E51" s="7"/>
    </row>
    <row r="52" spans="1:5">
      <c r="A52" s="32"/>
      <c r="B52" s="53" t="s">
        <v>54</v>
      </c>
      <c r="C52" s="40"/>
      <c r="D52" s="126">
        <v>0</v>
      </c>
      <c r="E52" s="7"/>
    </row>
    <row r="53" ht="22.5" spans="1:5">
      <c r="A53" s="32"/>
      <c r="B53" s="53" t="s">
        <v>55</v>
      </c>
      <c r="C53" s="40"/>
      <c r="D53" s="126">
        <v>6623.78</v>
      </c>
      <c r="E53" s="7"/>
    </row>
    <row r="54" spans="1:5">
      <c r="A54" s="50"/>
      <c r="B54" s="78" t="s">
        <v>56</v>
      </c>
      <c r="C54" s="50"/>
      <c r="D54" s="7"/>
      <c r="E54" s="7"/>
    </row>
    <row r="55" spans="1:5">
      <c r="A55" s="18"/>
      <c r="B55" s="79" t="s">
        <v>57</v>
      </c>
      <c r="C55" s="21" t="s">
        <v>9</v>
      </c>
      <c r="D55" s="127">
        <f>D56+D57+D58+D59+D60</f>
        <v>475100.77</v>
      </c>
      <c r="E55" s="7"/>
    </row>
    <row r="56" spans="1:5">
      <c r="A56" s="18"/>
      <c r="B56" s="80" t="s">
        <v>58</v>
      </c>
      <c r="C56" s="81"/>
      <c r="D56" s="126">
        <v>87653</v>
      </c>
      <c r="E56" s="7"/>
    </row>
    <row r="57" spans="1:5">
      <c r="A57" s="18"/>
      <c r="B57" s="80" t="s">
        <v>59</v>
      </c>
      <c r="C57" s="40"/>
      <c r="D57" s="126">
        <v>135704.47</v>
      </c>
      <c r="E57" s="7"/>
    </row>
    <row r="58" spans="1:5">
      <c r="A58" s="18"/>
      <c r="B58" s="80" t="s">
        <v>60</v>
      </c>
      <c r="C58" s="81"/>
      <c r="D58" s="126">
        <v>17320</v>
      </c>
      <c r="E58" s="7"/>
    </row>
    <row r="59" spans="1:5">
      <c r="A59" s="18"/>
      <c r="B59" s="80" t="s">
        <v>62</v>
      </c>
      <c r="C59" s="40"/>
      <c r="D59" s="126">
        <v>215837.3</v>
      </c>
      <c r="E59" s="7"/>
    </row>
    <row r="60" spans="1:5">
      <c r="A60" s="18"/>
      <c r="B60" s="29" t="s">
        <v>107</v>
      </c>
      <c r="C60" s="81"/>
      <c r="D60" s="126">
        <v>18586</v>
      </c>
      <c r="E60" s="7"/>
    </row>
    <row r="61" spans="1:5">
      <c r="A61" s="34" t="s">
        <v>63</v>
      </c>
      <c r="B61" s="54" t="s">
        <v>66</v>
      </c>
      <c r="C61" s="55" t="s">
        <v>9</v>
      </c>
      <c r="D61" s="127">
        <v>418467.54</v>
      </c>
      <c r="E61" s="7"/>
    </row>
    <row r="62" ht="33.75" spans="1:5">
      <c r="A62" s="32"/>
      <c r="B62" s="56" t="s">
        <v>67</v>
      </c>
      <c r="C62" s="57"/>
      <c r="D62" s="126"/>
      <c r="E62" s="7"/>
    </row>
    <row r="63" ht="48" spans="1:5">
      <c r="A63" s="32" t="s">
        <v>65</v>
      </c>
      <c r="B63" s="58" t="s">
        <v>69</v>
      </c>
      <c r="C63" s="57" t="s">
        <v>9</v>
      </c>
      <c r="D63" s="127">
        <v>132362</v>
      </c>
      <c r="E63" s="7"/>
    </row>
    <row r="64" ht="60" spans="1:5">
      <c r="A64" s="32" t="s">
        <v>68</v>
      </c>
      <c r="B64" s="59" t="s">
        <v>71</v>
      </c>
      <c r="C64" s="57" t="s">
        <v>9</v>
      </c>
      <c r="D64" s="127">
        <v>317651</v>
      </c>
      <c r="E64" s="7"/>
    </row>
    <row r="65" ht="15" spans="1:5">
      <c r="A65" s="32" t="s">
        <v>70</v>
      </c>
      <c r="B65" s="60" t="s">
        <v>73</v>
      </c>
      <c r="C65" s="57" t="s">
        <v>9</v>
      </c>
      <c r="D65" s="127">
        <v>116647</v>
      </c>
      <c r="E65" s="7"/>
    </row>
    <row r="66" ht="15.75" spans="1:5">
      <c r="A66" s="32" t="s">
        <v>70</v>
      </c>
      <c r="B66" s="61" t="s">
        <v>74</v>
      </c>
      <c r="C66" s="114" t="s">
        <v>9</v>
      </c>
      <c r="D66" s="127">
        <f>D65+D64+D63+D61+D55+D50+D39+D35+D32+D29+D25</f>
        <v>2188170.18</v>
      </c>
      <c r="E66" s="7"/>
    </row>
    <row r="67" ht="15.75" spans="1:5">
      <c r="A67" s="62"/>
      <c r="B67" s="63"/>
      <c r="C67" s="64"/>
      <c r="D67" s="65"/>
      <c r="E67" s="65"/>
    </row>
    <row r="68" ht="15.75" spans="1:5">
      <c r="A68" s="62"/>
      <c r="B68" s="63"/>
      <c r="C68" s="64"/>
      <c r="D68" s="65"/>
      <c r="E68" s="65"/>
    </row>
    <row r="69" ht="15.75" spans="1:5">
      <c r="A69" s="62"/>
      <c r="B69" s="63"/>
      <c r="C69" s="64"/>
      <c r="D69" s="65"/>
      <c r="E69" s="65"/>
    </row>
    <row r="70" ht="15.75" spans="1:5">
      <c r="A70" s="62"/>
      <c r="B70" s="63" t="s">
        <v>109</v>
      </c>
      <c r="C70" s="64"/>
      <c r="D70" s="96">
        <f>D6+D13+D15+D16-D66+D61</f>
        <v>-438856.68</v>
      </c>
      <c r="E70" s="65"/>
    </row>
    <row r="71" ht="15.75" spans="1:5">
      <c r="A71" s="62"/>
      <c r="B71" s="63" t="s">
        <v>110</v>
      </c>
      <c r="C71" s="64"/>
      <c r="D71" s="96">
        <f>D7+D14-D61</f>
        <v>-13696.9</v>
      </c>
      <c r="E71" s="65"/>
    </row>
    <row r="72" ht="15.75" spans="1:4">
      <c r="A72" s="62"/>
      <c r="B72" s="63" t="s">
        <v>128</v>
      </c>
      <c r="C72" s="64"/>
      <c r="D72" s="68">
        <f>D70+D71</f>
        <v>-452553.58</v>
      </c>
    </row>
    <row r="73" ht="15.75" spans="1:5">
      <c r="A73" s="62"/>
      <c r="B73" s="63"/>
      <c r="C73" s="64"/>
      <c r="D73" s="67"/>
      <c r="E73" s="2"/>
    </row>
    <row r="74" ht="15" spans="2:4">
      <c r="B74" s="2" t="s">
        <v>76</v>
      </c>
      <c r="C74" s="2"/>
      <c r="D74" s="2" t="s">
        <v>77</v>
      </c>
    </row>
    <row r="75" ht="15" spans="2:4">
      <c r="B75" s="2" t="s">
        <v>78</v>
      </c>
      <c r="C75" s="2"/>
      <c r="D75" s="2" t="s">
        <v>79</v>
      </c>
    </row>
  </sheetData>
  <mergeCells count="2">
    <mergeCell ref="B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opLeftCell="A63" workbookViewId="0">
      <selection activeCell="H71" sqref="H71"/>
    </sheetView>
  </sheetViews>
  <sheetFormatPr defaultColWidth="9" defaultRowHeight="14.25" outlineLevelCol="5"/>
  <cols>
    <col min="1" max="1" width="4.71428571428571" style="1" customWidth="1"/>
    <col min="2" max="2" width="38.7142857142857" style="1" customWidth="1"/>
    <col min="3" max="3" width="7.57142857142857" style="1" customWidth="1"/>
    <col min="4" max="4" width="12.7142857142857" style="1" customWidth="1"/>
    <col min="5" max="5" width="11.5714285714286" style="1" customWidth="1"/>
    <col min="6" max="6" width="12.4285714285714" style="1" customWidth="1"/>
    <col min="7" max="7" width="10.8571428571429" style="1" customWidth="1"/>
    <col min="8" max="8" width="13" style="1" customWidth="1"/>
    <col min="9" max="9" width="12.1428571428571" style="1" customWidth="1"/>
    <col min="10" max="10" width="9.28571428571429" style="1" customWidth="1"/>
    <col min="11" max="11" width="10.5714285714286" style="1" customWidth="1"/>
    <col min="12" max="16384" width="9" style="1"/>
  </cols>
  <sheetData>
    <row r="1" ht="15" spans="2:4">
      <c r="B1" s="84" t="s">
        <v>0</v>
      </c>
      <c r="C1" s="2"/>
      <c r="D1" s="3"/>
    </row>
    <row r="2" ht="15" customHeight="1" spans="1:6">
      <c r="A2" s="4" t="s">
        <v>129</v>
      </c>
      <c r="B2" s="4"/>
      <c r="C2" s="4"/>
      <c r="D2" s="4"/>
      <c r="E2" s="4"/>
      <c r="F2" s="5"/>
    </row>
    <row r="3" ht="15" customHeight="1" spans="1:5">
      <c r="A3" s="5"/>
      <c r="B3" s="4" t="s">
        <v>316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317</v>
      </c>
    </row>
    <row r="6" spans="1:5">
      <c r="A6" s="7"/>
      <c r="B6" s="8" t="s">
        <v>89</v>
      </c>
      <c r="C6" s="9" t="s">
        <v>9</v>
      </c>
      <c r="D6" s="10">
        <v>120582.32</v>
      </c>
      <c r="E6" s="7"/>
    </row>
    <row r="7" spans="1:5">
      <c r="A7" s="7"/>
      <c r="B7" s="8" t="s">
        <v>90</v>
      </c>
      <c r="C7" s="9" t="s">
        <v>9</v>
      </c>
      <c r="D7" s="10">
        <v>457154.22</v>
      </c>
      <c r="E7" s="7"/>
    </row>
    <row r="8" spans="1:5">
      <c r="A8" s="7"/>
      <c r="B8" s="11" t="s">
        <v>5</v>
      </c>
      <c r="C8" s="9" t="s">
        <v>6</v>
      </c>
      <c r="D8" s="12">
        <v>7399.64</v>
      </c>
      <c r="E8" s="7"/>
    </row>
    <row r="9" spans="1:5">
      <c r="A9" s="7"/>
      <c r="B9" s="11" t="s">
        <v>7</v>
      </c>
      <c r="C9" s="9" t="s">
        <v>6</v>
      </c>
      <c r="D9" s="12">
        <v>5073.9</v>
      </c>
      <c r="E9" s="7"/>
    </row>
    <row r="10" spans="1:5">
      <c r="A10" s="7"/>
      <c r="B10" s="13" t="s">
        <v>8</v>
      </c>
      <c r="C10" s="8" t="s">
        <v>9</v>
      </c>
      <c r="D10" s="10">
        <v>1196146.33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1000378.96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183775.74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6000</v>
      </c>
      <c r="E15" s="7"/>
    </row>
    <row r="16" spans="1:5">
      <c r="A16" s="7">
        <v>4</v>
      </c>
      <c r="B16" s="9" t="s">
        <v>124</v>
      </c>
      <c r="C16" s="9" t="s">
        <v>9</v>
      </c>
      <c r="D16" s="12">
        <v>30523.42</v>
      </c>
      <c r="E16" s="7"/>
    </row>
    <row r="17" spans="1:5">
      <c r="A17" s="7"/>
      <c r="B17" s="13" t="s">
        <v>13</v>
      </c>
      <c r="C17" s="8" t="s">
        <v>9</v>
      </c>
      <c r="D17" s="10">
        <f>D13+D14+D16+D15</f>
        <v>1220678.12</v>
      </c>
      <c r="E17" s="7"/>
    </row>
    <row r="18" spans="1:5">
      <c r="A18" s="7"/>
      <c r="B18" s="8"/>
      <c r="C18" s="8"/>
      <c r="D18" s="7"/>
      <c r="E18" s="7"/>
    </row>
    <row r="19" spans="2:3">
      <c r="B19" s="6"/>
      <c r="C19" s="6"/>
    </row>
    <row r="20" spans="2:3">
      <c r="B20" s="89" t="s">
        <v>14</v>
      </c>
      <c r="C20" s="6"/>
    </row>
    <row r="21" spans="2:3">
      <c r="B21" s="6"/>
      <c r="C21" s="6"/>
    </row>
    <row r="22" spans="1:5">
      <c r="A22" s="14"/>
      <c r="B22" s="15"/>
      <c r="C22" s="15"/>
      <c r="D22" s="14"/>
      <c r="E22" s="14"/>
    </row>
    <row r="23" ht="15" spans="1:5">
      <c r="A23" s="16" t="s">
        <v>15</v>
      </c>
      <c r="B23" s="17"/>
      <c r="C23" s="18" t="s">
        <v>95</v>
      </c>
      <c r="D23" s="19" t="s">
        <v>16</v>
      </c>
      <c r="E23" s="20"/>
    </row>
    <row r="24" ht="15" spans="1:5">
      <c r="A24" s="16" t="s">
        <v>18</v>
      </c>
      <c r="B24" s="21" t="s">
        <v>19</v>
      </c>
      <c r="C24" s="21" t="s">
        <v>97</v>
      </c>
      <c r="D24" s="19" t="s">
        <v>20</v>
      </c>
      <c r="E24" s="20"/>
    </row>
    <row r="25" ht="25.5" spans="1:5">
      <c r="A25" s="23" t="s">
        <v>21</v>
      </c>
      <c r="B25" s="24" t="s">
        <v>98</v>
      </c>
      <c r="C25" s="25"/>
      <c r="D25" s="7"/>
      <c r="E25" s="7"/>
    </row>
    <row r="26" ht="55.5" customHeight="1" spans="1:5">
      <c r="A26" s="23"/>
      <c r="B26" s="26" t="s">
        <v>23</v>
      </c>
      <c r="C26" s="8" t="s">
        <v>9</v>
      </c>
      <c r="D26" s="28">
        <f>D27+D28+D29</f>
        <v>181350.9</v>
      </c>
      <c r="E26" s="7"/>
    </row>
    <row r="27" ht="83.25" customHeight="1" spans="1:5">
      <c r="A27" s="23"/>
      <c r="B27" s="29" t="s">
        <v>24</v>
      </c>
      <c r="C27" s="30"/>
      <c r="D27" s="7">
        <v>94980</v>
      </c>
      <c r="E27" s="7"/>
    </row>
    <row r="28" ht="112.5" spans="1:5">
      <c r="A28" s="31"/>
      <c r="B28" s="29" t="s">
        <v>25</v>
      </c>
      <c r="C28" s="30"/>
      <c r="D28" s="7">
        <v>77846.75</v>
      </c>
      <c r="E28" s="7"/>
    </row>
    <row r="29" ht="22.5" spans="1:5">
      <c r="A29" s="32"/>
      <c r="B29" s="41" t="s">
        <v>26</v>
      </c>
      <c r="C29" s="30"/>
      <c r="D29" s="7">
        <v>8524.15</v>
      </c>
      <c r="E29" s="7"/>
    </row>
    <row r="30" ht="25.5" spans="1:5">
      <c r="A30" s="23"/>
      <c r="B30" s="26" t="s">
        <v>27</v>
      </c>
      <c r="C30" s="8" t="s">
        <v>9</v>
      </c>
      <c r="D30" s="28">
        <f>D31+D32</f>
        <v>13631</v>
      </c>
      <c r="E30" s="7"/>
    </row>
    <row r="31" spans="1:5">
      <c r="A31" s="34"/>
      <c r="B31" s="72" t="s">
        <v>28</v>
      </c>
      <c r="C31" s="36"/>
      <c r="D31" s="7">
        <v>11500</v>
      </c>
      <c r="E31" s="7"/>
    </row>
    <row r="32" spans="1:5">
      <c r="A32" s="23"/>
      <c r="B32" s="72" t="s">
        <v>29</v>
      </c>
      <c r="C32" s="98"/>
      <c r="D32" s="7">
        <v>2131</v>
      </c>
      <c r="E32" s="7"/>
    </row>
    <row r="33" ht="45" customHeight="1" spans="1:5">
      <c r="A33" s="23" t="s">
        <v>30</v>
      </c>
      <c r="B33" s="26" t="s">
        <v>31</v>
      </c>
      <c r="C33" s="8" t="s">
        <v>9</v>
      </c>
      <c r="D33" s="28">
        <f>D34+D35</f>
        <v>48576.42</v>
      </c>
      <c r="E33" s="7"/>
    </row>
    <row r="34" ht="82" customHeight="1" spans="1:5">
      <c r="A34" s="38"/>
      <c r="B34" s="29" t="s">
        <v>32</v>
      </c>
      <c r="C34" s="30"/>
      <c r="D34" s="7">
        <v>39576.42</v>
      </c>
      <c r="E34" s="7"/>
    </row>
    <row r="35" ht="27" customHeight="1" spans="1:5">
      <c r="A35" s="38"/>
      <c r="B35" s="39" t="s">
        <v>33</v>
      </c>
      <c r="C35" s="40"/>
      <c r="D35" s="7">
        <v>9000</v>
      </c>
      <c r="E35" s="7"/>
    </row>
    <row r="36" ht="42.75" customHeight="1" spans="1:5">
      <c r="A36" s="38" t="s">
        <v>34</v>
      </c>
      <c r="B36" s="26" t="s">
        <v>35</v>
      </c>
      <c r="C36" s="8" t="s">
        <v>9</v>
      </c>
      <c r="D36" s="28">
        <f>D37+D38+D39</f>
        <v>3062</v>
      </c>
      <c r="E36" s="7"/>
    </row>
    <row r="37" ht="33.75" spans="1:5">
      <c r="A37" s="34"/>
      <c r="B37" s="41" t="s">
        <v>36</v>
      </c>
      <c r="C37" s="40"/>
      <c r="D37" s="7">
        <v>1826</v>
      </c>
      <c r="E37" s="7"/>
    </row>
    <row r="38" ht="22.5" spans="1:5">
      <c r="A38" s="34"/>
      <c r="B38" s="39" t="s">
        <v>99</v>
      </c>
      <c r="C38" s="40"/>
      <c r="D38" s="7">
        <v>1236</v>
      </c>
      <c r="E38" s="7"/>
    </row>
    <row r="39" ht="28.5" customHeight="1" spans="1:5">
      <c r="A39" s="34"/>
      <c r="B39" s="39" t="s">
        <v>38</v>
      </c>
      <c r="C39" s="40"/>
      <c r="D39" s="7">
        <v>0</v>
      </c>
      <c r="E39" s="7"/>
    </row>
    <row r="40" ht="15.75" spans="1:5">
      <c r="A40" s="32" t="s">
        <v>39</v>
      </c>
      <c r="B40" s="42" t="s">
        <v>40</v>
      </c>
      <c r="C40" s="8" t="s">
        <v>9</v>
      </c>
      <c r="D40" s="28">
        <f>D41+D42+D43+D45+D46+D47</f>
        <v>41042.9</v>
      </c>
      <c r="E40" s="7"/>
    </row>
    <row r="41" spans="1:5">
      <c r="A41" s="43"/>
      <c r="B41" s="44" t="s">
        <v>41</v>
      </c>
      <c r="C41" s="45"/>
      <c r="D41" s="7">
        <v>3683.4</v>
      </c>
      <c r="E41" s="7"/>
    </row>
    <row r="42" ht="22.5" spans="1:5">
      <c r="A42" s="43"/>
      <c r="B42" s="44" t="s">
        <v>42</v>
      </c>
      <c r="C42" s="45"/>
      <c r="D42" s="7">
        <v>10000</v>
      </c>
      <c r="E42" s="7"/>
    </row>
    <row r="43" spans="1:5">
      <c r="A43" s="43"/>
      <c r="B43" s="46" t="s">
        <v>43</v>
      </c>
      <c r="C43" s="45"/>
      <c r="D43" s="7">
        <v>16128.54</v>
      </c>
      <c r="E43" s="7"/>
    </row>
    <row r="44" ht="33.75" spans="1:5">
      <c r="A44" s="32"/>
      <c r="B44" s="47" t="s">
        <v>44</v>
      </c>
      <c r="C44" s="45"/>
      <c r="D44" s="7"/>
      <c r="E44" s="7"/>
    </row>
    <row r="45" spans="1:5">
      <c r="A45" s="43"/>
      <c r="B45" s="48" t="s">
        <v>127</v>
      </c>
      <c r="C45" s="45"/>
      <c r="D45" s="7">
        <v>0</v>
      </c>
      <c r="E45" s="7"/>
    </row>
    <row r="46" spans="1:5">
      <c r="A46" s="43"/>
      <c r="B46" s="48" t="s">
        <v>101</v>
      </c>
      <c r="C46" s="45"/>
      <c r="D46" s="7">
        <v>7794.5</v>
      </c>
      <c r="E46" s="7"/>
    </row>
    <row r="47" ht="17.25" customHeight="1" spans="1:5">
      <c r="A47" s="30"/>
      <c r="B47" s="48" t="s">
        <v>102</v>
      </c>
      <c r="C47" s="45"/>
      <c r="D47" s="7">
        <v>3436.46</v>
      </c>
      <c r="E47" s="7"/>
    </row>
    <row r="48" ht="45" customHeight="1" spans="1:5">
      <c r="A48" s="13" t="s">
        <v>49</v>
      </c>
      <c r="B48" s="49" t="s">
        <v>50</v>
      </c>
      <c r="C48" s="50"/>
      <c r="D48" s="7"/>
      <c r="E48" s="7"/>
    </row>
    <row r="49" spans="1:5">
      <c r="A49" s="50"/>
      <c r="B49" s="51" t="s">
        <v>51</v>
      </c>
      <c r="C49" s="50"/>
      <c r="D49" s="7"/>
      <c r="E49" s="7"/>
    </row>
    <row r="50" ht="25.5" spans="1:5">
      <c r="A50" s="32"/>
      <c r="B50" s="52" t="s">
        <v>52</v>
      </c>
      <c r="C50" s="8" t="s">
        <v>9</v>
      </c>
      <c r="D50" s="28">
        <f>D51+D52+D53</f>
        <v>74247.64</v>
      </c>
      <c r="E50" s="7"/>
    </row>
    <row r="51" ht="22.5" spans="1:5">
      <c r="A51" s="34"/>
      <c r="B51" s="29" t="s">
        <v>53</v>
      </c>
      <c r="C51" s="40"/>
      <c r="D51" s="7">
        <v>74247.64</v>
      </c>
      <c r="E51" s="7"/>
    </row>
    <row r="52" spans="1:5">
      <c r="A52" s="32"/>
      <c r="B52" s="53" t="s">
        <v>54</v>
      </c>
      <c r="C52" s="40"/>
      <c r="D52" s="7">
        <v>0</v>
      </c>
      <c r="E52" s="7"/>
    </row>
    <row r="53" ht="22.5" spans="1:5">
      <c r="A53" s="32"/>
      <c r="B53" s="53" t="s">
        <v>55</v>
      </c>
      <c r="C53" s="40"/>
      <c r="D53" s="7">
        <v>0</v>
      </c>
      <c r="E53" s="7"/>
    </row>
    <row r="54" spans="1:5">
      <c r="A54" s="50"/>
      <c r="B54" s="78" t="s">
        <v>56</v>
      </c>
      <c r="C54" s="50"/>
      <c r="D54" s="7"/>
      <c r="E54" s="7"/>
    </row>
    <row r="55" ht="15" spans="1:5">
      <c r="A55" s="18"/>
      <c r="B55" s="79" t="s">
        <v>57</v>
      </c>
      <c r="C55" s="8" t="s">
        <v>9</v>
      </c>
      <c r="D55" s="28">
        <f>D56+D57+D58+D59+D60</f>
        <v>215221.66</v>
      </c>
      <c r="E55" s="7"/>
    </row>
    <row r="56" spans="1:5">
      <c r="A56" s="18"/>
      <c r="B56" s="80" t="s">
        <v>58</v>
      </c>
      <c r="C56" s="81"/>
      <c r="D56" s="7">
        <v>30216</v>
      </c>
      <c r="E56" s="7"/>
    </row>
    <row r="57" spans="1:5">
      <c r="A57" s="18"/>
      <c r="B57" s="80" t="s">
        <v>59</v>
      </c>
      <c r="C57" s="81"/>
      <c r="D57" s="7">
        <v>67101.79</v>
      </c>
      <c r="E57" s="7"/>
    </row>
    <row r="58" spans="1:5">
      <c r="A58" s="18"/>
      <c r="B58" s="80" t="s">
        <v>60</v>
      </c>
      <c r="C58" s="81"/>
      <c r="D58" s="7">
        <v>7634</v>
      </c>
      <c r="E58" s="7"/>
    </row>
    <row r="59" spans="1:5">
      <c r="A59" s="18"/>
      <c r="B59" s="80" t="s">
        <v>62</v>
      </c>
      <c r="C59" s="81"/>
      <c r="D59" s="7">
        <v>104789.87</v>
      </c>
      <c r="E59" s="7"/>
    </row>
    <row r="60" spans="1:5">
      <c r="A60" s="18"/>
      <c r="B60" s="29" t="s">
        <v>107</v>
      </c>
      <c r="C60" s="81"/>
      <c r="D60" s="7">
        <v>5480</v>
      </c>
      <c r="E60" s="7"/>
    </row>
    <row r="61" ht="15" spans="1:5">
      <c r="A61" s="34" t="s">
        <v>63</v>
      </c>
      <c r="B61" s="54" t="s">
        <v>66</v>
      </c>
      <c r="C61" s="8" t="s">
        <v>9</v>
      </c>
      <c r="D61" s="91">
        <v>141722.57</v>
      </c>
      <c r="E61" s="7"/>
    </row>
    <row r="62" ht="33.75" spans="1:5">
      <c r="A62" s="32"/>
      <c r="B62" s="56" t="s">
        <v>67</v>
      </c>
      <c r="C62" s="57"/>
      <c r="D62" s="91"/>
      <c r="E62" s="7"/>
    </row>
    <row r="63" ht="48" spans="1:5">
      <c r="A63" s="32" t="s">
        <v>65</v>
      </c>
      <c r="B63" s="58" t="s">
        <v>69</v>
      </c>
      <c r="C63" s="8" t="s">
        <v>9</v>
      </c>
      <c r="D63" s="91">
        <v>77326</v>
      </c>
      <c r="E63" s="7"/>
    </row>
    <row r="64" ht="60" spans="1:5">
      <c r="A64" s="32" t="s">
        <v>68</v>
      </c>
      <c r="B64" s="59" t="s">
        <v>108</v>
      </c>
      <c r="C64" s="8" t="s">
        <v>9</v>
      </c>
      <c r="D64" s="91">
        <v>217930</v>
      </c>
      <c r="E64" s="7"/>
    </row>
    <row r="65" ht="15" spans="1:5">
      <c r="A65" s="32" t="s">
        <v>70</v>
      </c>
      <c r="B65" s="60" t="s">
        <v>73</v>
      </c>
      <c r="C65" s="8" t="s">
        <v>9</v>
      </c>
      <c r="D65" s="91">
        <v>73240</v>
      </c>
      <c r="E65" s="7"/>
    </row>
    <row r="66" ht="15" spans="1:5">
      <c r="A66" s="32" t="s">
        <v>72</v>
      </c>
      <c r="B66" s="61" t="s">
        <v>74</v>
      </c>
      <c r="C66" s="8" t="s">
        <v>9</v>
      </c>
      <c r="D66" s="91">
        <f>D65+D64+D63+D61+D55+D50+D40+D36+D33+D30+D26</f>
        <v>1087351.09</v>
      </c>
      <c r="E66" s="7"/>
    </row>
    <row r="67" ht="15.75" spans="1:5">
      <c r="A67" s="62"/>
      <c r="B67" s="63"/>
      <c r="C67" s="64"/>
      <c r="D67" s="66"/>
      <c r="E67" s="66"/>
    </row>
    <row r="68" ht="15.75" spans="1:5">
      <c r="A68" s="62"/>
      <c r="B68" s="63" t="s">
        <v>109</v>
      </c>
      <c r="C68" s="64"/>
      <c r="D68" s="66">
        <f>D6+D13+D15+D16+D61-D66</f>
        <v>211856.18</v>
      </c>
      <c r="E68" s="66"/>
    </row>
    <row r="69" ht="15.75" spans="2:5">
      <c r="B69" s="63" t="s">
        <v>291</v>
      </c>
      <c r="C69" s="64"/>
      <c r="D69" s="66">
        <f>D7+D14-D61</f>
        <v>499207.39</v>
      </c>
      <c r="E69" s="66"/>
    </row>
    <row r="70" ht="15.75" spans="2:5">
      <c r="B70" s="63" t="s">
        <v>83</v>
      </c>
      <c r="C70" s="64"/>
      <c r="D70" s="66">
        <f>SUM(D68:D69)</f>
        <v>711063.57</v>
      </c>
      <c r="E70" s="66"/>
    </row>
    <row r="71" ht="15.75" spans="2:4">
      <c r="B71" s="63"/>
      <c r="C71" s="64"/>
      <c r="D71" s="67"/>
    </row>
    <row r="72" spans="2:4">
      <c r="B72" s="68" t="s">
        <v>76</v>
      </c>
      <c r="C72" s="68"/>
      <c r="D72" s="68" t="s">
        <v>77</v>
      </c>
    </row>
    <row r="73" spans="2:4">
      <c r="B73" s="68" t="s">
        <v>78</v>
      </c>
      <c r="C73" s="68"/>
      <c r="D73" s="68" t="s">
        <v>79</v>
      </c>
    </row>
    <row r="74" ht="15.75" spans="2:4">
      <c r="B74" s="63"/>
      <c r="C74" s="64"/>
      <c r="D74" s="67"/>
    </row>
    <row r="75" ht="15.75" spans="2:4">
      <c r="B75" s="63"/>
      <c r="C75" s="64"/>
      <c r="D75" s="67"/>
    </row>
    <row r="76" ht="15.75" spans="2:4">
      <c r="B76" s="63"/>
      <c r="C76" s="64"/>
      <c r="D76" s="67"/>
    </row>
    <row r="77" ht="15.75" spans="2:4">
      <c r="B77" s="63"/>
      <c r="C77" s="64"/>
      <c r="D77" s="67"/>
    </row>
    <row r="78" ht="15.75" spans="2:4">
      <c r="B78" s="63"/>
      <c r="C78" s="64"/>
      <c r="D78" s="67"/>
    </row>
    <row r="79" ht="15.75" spans="2:4">
      <c r="B79" s="63"/>
      <c r="C79" s="64"/>
      <c r="D79" s="67"/>
    </row>
    <row r="80" ht="15.75" spans="2:4">
      <c r="B80" s="63"/>
      <c r="C80" s="64"/>
      <c r="D80" s="67"/>
    </row>
    <row r="81" ht="15.75" spans="2:4">
      <c r="B81" s="63"/>
      <c r="C81" s="64"/>
      <c r="D81" s="67"/>
    </row>
    <row r="82" ht="15.75" spans="2:4">
      <c r="B82" s="63"/>
      <c r="C82" s="64"/>
      <c r="D82" s="67"/>
    </row>
  </sheetData>
  <mergeCells count="2">
    <mergeCell ref="A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topLeftCell="A8" workbookViewId="0">
      <selection activeCell="G12" sqref="G12"/>
    </sheetView>
  </sheetViews>
  <sheetFormatPr defaultColWidth="9" defaultRowHeight="14.25" outlineLevelCol="5"/>
  <cols>
    <col min="1" max="1" width="4.71428571428571" style="1" customWidth="1"/>
    <col min="2" max="2" width="38.7142857142857" style="1" customWidth="1"/>
    <col min="3" max="3" width="8.85714285714286" style="1" customWidth="1"/>
    <col min="4" max="4" width="12.1428571428571" style="1" customWidth="1"/>
    <col min="5" max="5" width="11.4285714285714" style="1" customWidth="1"/>
    <col min="6" max="6" width="10.2857142857143" style="1" customWidth="1"/>
    <col min="7" max="7" width="10.8571428571429" style="1" customWidth="1"/>
    <col min="8" max="8" width="11.1428571428571" style="1" customWidth="1"/>
    <col min="9" max="9" width="12.2857142857143" style="1" customWidth="1"/>
    <col min="10" max="10" width="9.28571428571429" style="1" customWidth="1"/>
    <col min="11" max="12" width="9.57142857142857" style="1" customWidth="1"/>
    <col min="13" max="16384" width="9" style="1"/>
  </cols>
  <sheetData>
    <row r="1" s="1" customFormat="1" ht="15" spans="3:4">
      <c r="C1" s="2" t="s">
        <v>0</v>
      </c>
      <c r="D1" s="3"/>
    </row>
    <row r="2" s="1" customFormat="1" ht="15" customHeight="1" spans="1:6">
      <c r="A2" s="4" t="s">
        <v>129</v>
      </c>
      <c r="B2" s="4"/>
      <c r="C2" s="4"/>
      <c r="D2" s="4"/>
      <c r="E2" s="4"/>
      <c r="F2" s="4"/>
    </row>
    <row r="3" s="1" customFormat="1" ht="15" customHeight="1" spans="1:5">
      <c r="A3" s="5"/>
      <c r="B3" s="4" t="s">
        <v>318</v>
      </c>
      <c r="C3" s="4"/>
      <c r="D3" s="4"/>
      <c r="E3" s="4"/>
    </row>
    <row r="4" s="1" customFormat="1" spans="1:5">
      <c r="A4" s="5"/>
      <c r="B4" s="4"/>
      <c r="C4" s="4"/>
      <c r="D4" s="4"/>
      <c r="E4" s="4"/>
    </row>
    <row r="5" s="1" customFormat="1" spans="2:4">
      <c r="B5" s="6" t="s">
        <v>81</v>
      </c>
      <c r="C5" s="6"/>
      <c r="D5" s="6" t="s">
        <v>319</v>
      </c>
    </row>
    <row r="6" s="1" customFormat="1" spans="1:5">
      <c r="A6" s="7"/>
      <c r="B6" s="8" t="s">
        <v>89</v>
      </c>
      <c r="C6" s="9" t="s">
        <v>9</v>
      </c>
      <c r="D6" s="10">
        <v>92865.06</v>
      </c>
      <c r="E6" s="7"/>
    </row>
    <row r="7" s="1" customFormat="1" spans="1:5">
      <c r="A7" s="7"/>
      <c r="B7" s="8" t="s">
        <v>90</v>
      </c>
      <c r="C7" s="9" t="s">
        <v>9</v>
      </c>
      <c r="D7" s="10">
        <v>-69249.78</v>
      </c>
      <c r="E7" s="7"/>
    </row>
    <row r="8" s="1" customFormat="1" spans="1:5">
      <c r="A8" s="7"/>
      <c r="B8" s="11" t="s">
        <v>5</v>
      </c>
      <c r="C8" s="9" t="s">
        <v>6</v>
      </c>
      <c r="D8" s="12">
        <v>4874.6</v>
      </c>
      <c r="E8" s="7"/>
    </row>
    <row r="9" s="1" customFormat="1" spans="1:5">
      <c r="A9" s="7"/>
      <c r="B9" s="11" t="s">
        <v>7</v>
      </c>
      <c r="C9" s="9" t="s">
        <v>6</v>
      </c>
      <c r="D9" s="12">
        <v>3506.6</v>
      </c>
      <c r="E9" s="7"/>
    </row>
    <row r="10" s="1" customFormat="1" ht="15" customHeight="1" spans="1:5">
      <c r="A10" s="7"/>
      <c r="B10" s="13" t="s">
        <v>8</v>
      </c>
      <c r="C10" s="8" t="s">
        <v>9</v>
      </c>
      <c r="D10" s="10">
        <v>707949.88</v>
      </c>
      <c r="E10" s="7"/>
    </row>
    <row r="11" s="1" customFormat="1" ht="17.25" customHeight="1" spans="1:5">
      <c r="A11" s="7"/>
      <c r="B11" s="8"/>
      <c r="C11" s="8"/>
      <c r="D11" s="12"/>
      <c r="E11" s="7"/>
    </row>
    <row r="12" s="1" customFormat="1" spans="1:5">
      <c r="A12" s="7"/>
      <c r="B12" s="13" t="s">
        <v>10</v>
      </c>
      <c r="C12" s="8"/>
      <c r="D12" s="12"/>
      <c r="E12" s="7"/>
    </row>
    <row r="13" s="1" customFormat="1" spans="1:5">
      <c r="A13" s="7">
        <v>1</v>
      </c>
      <c r="B13" s="9" t="s">
        <v>93</v>
      </c>
      <c r="C13" s="9" t="s">
        <v>9</v>
      </c>
      <c r="D13" s="12">
        <v>656002.57</v>
      </c>
      <c r="E13" s="7"/>
    </row>
    <row r="14" s="1" customFormat="1" customHeight="1" spans="1:5">
      <c r="A14" s="7">
        <v>2</v>
      </c>
      <c r="B14" s="9" t="s">
        <v>94</v>
      </c>
      <c r="C14" s="9" t="s">
        <v>9</v>
      </c>
      <c r="D14" s="12">
        <v>61104.99</v>
      </c>
      <c r="E14" s="7"/>
    </row>
    <row r="15" s="1" customFormat="1" ht="18.75" customHeight="1" spans="1:5">
      <c r="A15" s="7">
        <v>3</v>
      </c>
      <c r="B15" s="9" t="s">
        <v>12</v>
      </c>
      <c r="C15" s="9" t="s">
        <v>9</v>
      </c>
      <c r="D15" s="12">
        <v>4200</v>
      </c>
      <c r="E15" s="7"/>
    </row>
    <row r="16" s="1" customFormat="1" spans="1:5">
      <c r="A16" s="7"/>
      <c r="B16" s="13" t="s">
        <v>13</v>
      </c>
      <c r="C16" s="8" t="s">
        <v>9</v>
      </c>
      <c r="D16" s="10">
        <f>D13+D14+D15</f>
        <v>721307.56</v>
      </c>
      <c r="E16" s="7"/>
    </row>
    <row r="17" s="1" customFormat="1" spans="1:5">
      <c r="A17" s="7"/>
      <c r="B17" s="8"/>
      <c r="C17" s="8"/>
      <c r="D17" s="7"/>
      <c r="E17" s="7"/>
    </row>
    <row r="18" s="1" customFormat="1" spans="2:3">
      <c r="B18" s="6"/>
      <c r="C18" s="6"/>
    </row>
    <row r="19" s="1" customFormat="1" spans="2:3">
      <c r="B19" s="6"/>
      <c r="C19" s="6" t="s">
        <v>14</v>
      </c>
    </row>
    <row r="20" s="1" customFormat="1" spans="1:5">
      <c r="A20" s="14"/>
      <c r="B20" s="15"/>
      <c r="C20" s="15"/>
      <c r="D20" s="14"/>
      <c r="E20" s="14"/>
    </row>
    <row r="21" s="1" customFormat="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s="1" customFormat="1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s="1" customFormat="1" ht="25.5" spans="1:5">
      <c r="A23" s="23" t="s">
        <v>21</v>
      </c>
      <c r="B23" s="24" t="s">
        <v>98</v>
      </c>
      <c r="C23" s="25"/>
      <c r="D23" s="7"/>
      <c r="E23" s="7"/>
    </row>
    <row r="24" s="1" customFormat="1" ht="55.5" customHeight="1" spans="1:5">
      <c r="A24" s="23"/>
      <c r="B24" s="26" t="s">
        <v>23</v>
      </c>
      <c r="C24" s="27" t="s">
        <v>9</v>
      </c>
      <c r="D24" s="28">
        <f>D25+D26+D27</f>
        <v>99695.33</v>
      </c>
      <c r="E24" s="7"/>
    </row>
    <row r="25" s="1" customFormat="1" ht="80" customHeight="1" spans="1:5">
      <c r="A25" s="23"/>
      <c r="B25" s="29" t="s">
        <v>24</v>
      </c>
      <c r="C25" s="30"/>
      <c r="D25" s="7">
        <v>47862.64</v>
      </c>
      <c r="E25" s="7"/>
    </row>
    <row r="26" s="1" customFormat="1" ht="112.5" spans="1:5">
      <c r="A26" s="31"/>
      <c r="B26" s="29" t="s">
        <v>25</v>
      </c>
      <c r="C26" s="30"/>
      <c r="D26" s="7">
        <v>45100.02</v>
      </c>
      <c r="E26" s="7"/>
    </row>
    <row r="27" s="1" customFormat="1" ht="22.5" spans="1:5">
      <c r="A27" s="32"/>
      <c r="B27" s="41" t="s">
        <v>26</v>
      </c>
      <c r="C27" s="30"/>
      <c r="D27" s="7">
        <v>6732.67</v>
      </c>
      <c r="E27" s="7"/>
    </row>
    <row r="28" s="1" customFormat="1" ht="25.5" spans="1:5">
      <c r="A28" s="23"/>
      <c r="B28" s="26" t="s">
        <v>27</v>
      </c>
      <c r="C28" s="27" t="s">
        <v>9</v>
      </c>
      <c r="D28" s="28">
        <f>D29+D30</f>
        <v>8624.75</v>
      </c>
      <c r="E28" s="7"/>
    </row>
    <row r="29" s="1" customFormat="1" spans="1:5">
      <c r="A29" s="34"/>
      <c r="B29" s="72" t="s">
        <v>28</v>
      </c>
      <c r="C29" s="36"/>
      <c r="D29" s="7">
        <v>6100</v>
      </c>
      <c r="E29" s="7"/>
    </row>
    <row r="30" s="1" customFormat="1" spans="1:5">
      <c r="A30" s="23"/>
      <c r="B30" s="72" t="s">
        <v>29</v>
      </c>
      <c r="C30" s="36"/>
      <c r="D30" s="7">
        <v>2524.75</v>
      </c>
      <c r="E30" s="7"/>
    </row>
    <row r="31" s="1" customFormat="1" ht="38.25" spans="1:5">
      <c r="A31" s="23" t="s">
        <v>30</v>
      </c>
      <c r="B31" s="26" t="s">
        <v>31</v>
      </c>
      <c r="C31" s="37" t="s">
        <v>9</v>
      </c>
      <c r="D31" s="28">
        <f>D32+D33</f>
        <v>32406</v>
      </c>
      <c r="E31" s="7"/>
    </row>
    <row r="32" s="1" customFormat="1" ht="78.75" spans="1:5">
      <c r="A32" s="38"/>
      <c r="B32" s="29" t="s">
        <v>32</v>
      </c>
      <c r="C32" s="30"/>
      <c r="D32" s="7">
        <v>24406</v>
      </c>
      <c r="E32" s="7"/>
    </row>
    <row r="33" s="1" customFormat="1" ht="25" customHeight="1" spans="1:5">
      <c r="A33" s="38"/>
      <c r="B33" s="39" t="s">
        <v>33</v>
      </c>
      <c r="C33" s="40"/>
      <c r="D33" s="7">
        <v>8000</v>
      </c>
      <c r="E33" s="7"/>
    </row>
    <row r="34" s="1" customFormat="1" ht="39" customHeight="1" spans="1:5">
      <c r="A34" s="38" t="s">
        <v>34</v>
      </c>
      <c r="B34" s="26" t="s">
        <v>35</v>
      </c>
      <c r="C34" s="13" t="s">
        <v>9</v>
      </c>
      <c r="D34" s="28">
        <f>D35+D36+D37</f>
        <v>0</v>
      </c>
      <c r="E34" s="7"/>
    </row>
    <row r="35" s="1" customFormat="1" ht="34" customHeight="1" spans="1:5">
      <c r="A35" s="34"/>
      <c r="B35" s="41" t="s">
        <v>36</v>
      </c>
      <c r="C35" s="40"/>
      <c r="D35" s="7">
        <v>0</v>
      </c>
      <c r="E35" s="7"/>
    </row>
    <row r="36" s="1" customFormat="1" ht="22" customHeight="1" spans="1:5">
      <c r="A36" s="34"/>
      <c r="B36" s="39" t="s">
        <v>99</v>
      </c>
      <c r="C36" s="40"/>
      <c r="D36" s="7">
        <v>0</v>
      </c>
      <c r="E36" s="7"/>
    </row>
    <row r="37" s="1" customFormat="1" ht="24" customHeight="1" spans="1:5">
      <c r="A37" s="34"/>
      <c r="B37" s="39" t="s">
        <v>38</v>
      </c>
      <c r="C37" s="40"/>
      <c r="D37" s="7">
        <v>0</v>
      </c>
      <c r="E37" s="7"/>
    </row>
    <row r="38" s="1" customFormat="1" ht="17.25" customHeight="1" spans="1:5">
      <c r="A38" s="32" t="s">
        <v>39</v>
      </c>
      <c r="B38" s="42" t="s">
        <v>40</v>
      </c>
      <c r="C38" s="21" t="s">
        <v>9</v>
      </c>
      <c r="D38" s="28">
        <f>D39+D40+D41+D43+D44+D45+D46</f>
        <v>28797</v>
      </c>
      <c r="E38" s="7"/>
    </row>
    <row r="39" s="1" customFormat="1" ht="15" customHeight="1" spans="1:5">
      <c r="A39" s="43"/>
      <c r="B39" s="44" t="s">
        <v>41</v>
      </c>
      <c r="C39" s="45"/>
      <c r="D39" s="7">
        <v>3515.4</v>
      </c>
      <c r="E39" s="7"/>
    </row>
    <row r="40" s="1" customFormat="1" ht="22" customHeight="1" spans="1:5">
      <c r="A40" s="43"/>
      <c r="B40" s="44" t="s">
        <v>42</v>
      </c>
      <c r="C40" s="45"/>
      <c r="D40" s="7">
        <v>10101</v>
      </c>
      <c r="E40" s="7"/>
    </row>
    <row r="41" s="1" customFormat="1" ht="15" customHeight="1" spans="1:5">
      <c r="A41" s="43"/>
      <c r="B41" s="46" t="s">
        <v>43</v>
      </c>
      <c r="C41" s="45"/>
      <c r="D41" s="7">
        <v>11105.06</v>
      </c>
      <c r="E41" s="7"/>
    </row>
    <row r="42" s="1" customFormat="1" ht="35" customHeight="1" spans="1:5">
      <c r="A42" s="32"/>
      <c r="B42" s="47" t="s">
        <v>44</v>
      </c>
      <c r="C42" s="45"/>
      <c r="D42" s="7"/>
      <c r="E42" s="7"/>
    </row>
    <row r="43" s="1" customFormat="1" ht="14" customHeight="1" spans="1:5">
      <c r="A43" s="43"/>
      <c r="B43" s="48" t="s">
        <v>100</v>
      </c>
      <c r="C43" s="45"/>
      <c r="D43" s="7">
        <v>0</v>
      </c>
      <c r="E43" s="7"/>
    </row>
    <row r="44" s="1" customFormat="1" ht="15" customHeight="1" spans="1:5">
      <c r="A44" s="43"/>
      <c r="B44" s="48" t="s">
        <v>101</v>
      </c>
      <c r="C44" s="45"/>
      <c r="D44" s="7">
        <v>429.75</v>
      </c>
      <c r="E44" s="7"/>
    </row>
    <row r="45" s="1" customFormat="1" spans="1:5">
      <c r="A45" s="30"/>
      <c r="B45" s="48" t="s">
        <v>102</v>
      </c>
      <c r="C45" s="45"/>
      <c r="D45" s="7">
        <v>3645.79</v>
      </c>
      <c r="E45" s="7"/>
    </row>
    <row r="46" s="1" customFormat="1" ht="13" customHeight="1" spans="1:5">
      <c r="A46" s="43"/>
      <c r="B46" s="48" t="s">
        <v>320</v>
      </c>
      <c r="C46" s="45"/>
      <c r="D46" s="7">
        <v>0</v>
      </c>
      <c r="E46" s="7"/>
    </row>
    <row r="47" s="1" customFormat="1" ht="47.25" customHeight="1" spans="1:5">
      <c r="A47" s="13" t="s">
        <v>49</v>
      </c>
      <c r="B47" s="49" t="s">
        <v>50</v>
      </c>
      <c r="C47" s="50"/>
      <c r="D47" s="7"/>
      <c r="E47" s="7"/>
    </row>
    <row r="48" s="1" customFormat="1" spans="1:5">
      <c r="A48" s="50"/>
      <c r="B48" s="51" t="s">
        <v>51</v>
      </c>
      <c r="C48" s="50"/>
      <c r="D48" s="7"/>
      <c r="E48" s="7"/>
    </row>
    <row r="49" s="1" customFormat="1" ht="25.5" spans="1:5">
      <c r="A49" s="32"/>
      <c r="B49" s="52" t="s">
        <v>52</v>
      </c>
      <c r="C49" s="21" t="s">
        <v>9</v>
      </c>
      <c r="D49" s="28">
        <f>D50+D51+D52</f>
        <v>98655.38</v>
      </c>
      <c r="E49" s="7"/>
    </row>
    <row r="50" s="1" customFormat="1" ht="22.5" spans="1:5">
      <c r="A50" s="34"/>
      <c r="B50" s="29" t="s">
        <v>53</v>
      </c>
      <c r="C50" s="40"/>
      <c r="D50" s="7">
        <v>98103.4</v>
      </c>
      <c r="E50" s="7"/>
    </row>
    <row r="51" s="1" customFormat="1" spans="1:5">
      <c r="A51" s="32"/>
      <c r="B51" s="53" t="s">
        <v>54</v>
      </c>
      <c r="C51" s="40"/>
      <c r="D51" s="7">
        <v>0</v>
      </c>
      <c r="E51" s="7"/>
    </row>
    <row r="52" s="1" customFormat="1" ht="22.5" spans="1:5">
      <c r="A52" s="32"/>
      <c r="B52" s="53" t="s">
        <v>55</v>
      </c>
      <c r="C52" s="40"/>
      <c r="D52" s="7">
        <v>551.98</v>
      </c>
      <c r="E52" s="7"/>
    </row>
    <row r="53" s="1" customFormat="1" ht="15" spans="1:5">
      <c r="A53" s="50"/>
      <c r="B53" s="78" t="s">
        <v>56</v>
      </c>
      <c r="C53" s="50"/>
      <c r="D53" s="28"/>
      <c r="E53" s="7"/>
    </row>
    <row r="54" s="1" customFormat="1" ht="15" spans="1:5">
      <c r="A54" s="18"/>
      <c r="B54" s="79" t="s">
        <v>57</v>
      </c>
      <c r="C54" s="21" t="s">
        <v>9</v>
      </c>
      <c r="D54" s="28">
        <f>D55+D56+D57+D58</f>
        <v>147796.43</v>
      </c>
      <c r="E54" s="7"/>
    </row>
    <row r="55" s="1" customFormat="1" spans="1:5">
      <c r="A55" s="18"/>
      <c r="B55" s="80" t="s">
        <v>58</v>
      </c>
      <c r="C55" s="81"/>
      <c r="D55" s="7">
        <v>49867.23</v>
      </c>
      <c r="E55" s="7"/>
    </row>
    <row r="56" s="1" customFormat="1" spans="1:5">
      <c r="A56" s="18"/>
      <c r="B56" s="80" t="s">
        <v>59</v>
      </c>
      <c r="C56" s="40"/>
      <c r="D56" s="7">
        <v>84832.2</v>
      </c>
      <c r="E56" s="7"/>
    </row>
    <row r="57" s="1" customFormat="1" spans="1:5">
      <c r="A57" s="18"/>
      <c r="B57" s="80" t="s">
        <v>60</v>
      </c>
      <c r="C57" s="40"/>
      <c r="D57" s="7">
        <v>5113</v>
      </c>
      <c r="E57" s="7"/>
    </row>
    <row r="58" s="1" customFormat="1" spans="1:5">
      <c r="A58" s="18"/>
      <c r="B58" s="29" t="s">
        <v>107</v>
      </c>
      <c r="C58" s="81"/>
      <c r="D58" s="7">
        <v>7984</v>
      </c>
      <c r="E58" s="7"/>
    </row>
    <row r="59" s="1" customFormat="1" ht="15" spans="1:5">
      <c r="A59" s="34" t="s">
        <v>63</v>
      </c>
      <c r="B59" s="54" t="s">
        <v>66</v>
      </c>
      <c r="C59" s="55" t="s">
        <v>9</v>
      </c>
      <c r="D59" s="28">
        <v>150073</v>
      </c>
      <c r="E59" s="7"/>
    </row>
    <row r="60" s="1" customFormat="1" ht="33.75" spans="1:5">
      <c r="A60" s="32"/>
      <c r="B60" s="56" t="s">
        <v>67</v>
      </c>
      <c r="C60" s="57"/>
      <c r="D60" s="28"/>
      <c r="E60" s="7"/>
    </row>
    <row r="61" s="1" customFormat="1" ht="48" spans="1:5">
      <c r="A61" s="32" t="s">
        <v>65</v>
      </c>
      <c r="B61" s="58" t="s">
        <v>69</v>
      </c>
      <c r="C61" s="57" t="s">
        <v>9</v>
      </c>
      <c r="D61" s="28">
        <v>29460</v>
      </c>
      <c r="E61" s="7"/>
    </row>
    <row r="62" s="1" customFormat="1" ht="60" spans="1:5">
      <c r="A62" s="32" t="s">
        <v>68</v>
      </c>
      <c r="B62" s="59" t="s">
        <v>108</v>
      </c>
      <c r="C62" s="57" t="s">
        <v>9</v>
      </c>
      <c r="D62" s="28">
        <v>150383.42</v>
      </c>
      <c r="E62" s="7"/>
    </row>
    <row r="63" s="1" customFormat="1" ht="15" spans="1:5">
      <c r="A63" s="32" t="s">
        <v>70</v>
      </c>
      <c r="B63" s="60" t="s">
        <v>73</v>
      </c>
      <c r="C63" s="57" t="s">
        <v>9</v>
      </c>
      <c r="D63" s="28">
        <v>43278.45</v>
      </c>
      <c r="E63" s="7"/>
    </row>
    <row r="64" s="1" customFormat="1" ht="15" spans="1:5">
      <c r="A64" s="32"/>
      <c r="B64" s="61" t="s">
        <v>74</v>
      </c>
      <c r="C64" s="57" t="s">
        <v>9</v>
      </c>
      <c r="D64" s="28">
        <f>D63+D62+D61+D59+D54+D49+D38+D34+D31+D28+D24</f>
        <v>789169.76</v>
      </c>
      <c r="E64" s="7"/>
    </row>
    <row r="65" s="1" customFormat="1" ht="15.75" spans="1:5">
      <c r="A65" s="62"/>
      <c r="B65" s="63"/>
      <c r="C65" s="64"/>
      <c r="D65" s="65"/>
      <c r="E65" s="66"/>
    </row>
    <row r="66" s="1" customFormat="1" ht="15.75" spans="1:5">
      <c r="A66" s="62"/>
      <c r="B66" s="63" t="s">
        <v>109</v>
      </c>
      <c r="C66" s="64"/>
      <c r="D66" s="65">
        <f>D6+D13+D15+D59-D64</f>
        <v>113970.87</v>
      </c>
      <c r="E66" s="66"/>
    </row>
    <row r="67" s="1" customFormat="1" ht="15.75" spans="2:5">
      <c r="B67" s="63" t="s">
        <v>291</v>
      </c>
      <c r="C67" s="64"/>
      <c r="D67" s="65">
        <f>D7+D14-D59</f>
        <v>-158217.79</v>
      </c>
      <c r="E67" s="66"/>
    </row>
    <row r="68" s="1" customFormat="1" ht="15.75" spans="2:5">
      <c r="B68" s="63" t="s">
        <v>321</v>
      </c>
      <c r="C68" s="64"/>
      <c r="D68" s="65">
        <f>SUM(D66:D67)</f>
        <v>-44246.92</v>
      </c>
      <c r="E68" s="66"/>
    </row>
    <row r="69" s="1" customFormat="1" ht="15.75" spans="2:5">
      <c r="B69" s="63"/>
      <c r="C69" s="64"/>
      <c r="D69" s="66"/>
      <c r="E69" s="65"/>
    </row>
    <row r="70" s="1" customFormat="1" ht="15.75" spans="2:5">
      <c r="B70" s="63"/>
      <c r="C70" s="64"/>
      <c r="D70" s="67"/>
      <c r="E70" s="66"/>
    </row>
    <row r="71" s="1" customFormat="1" spans="2:4">
      <c r="B71" s="68" t="s">
        <v>76</v>
      </c>
      <c r="C71" s="68"/>
      <c r="D71" s="68" t="s">
        <v>77</v>
      </c>
    </row>
    <row r="72" s="1" customFormat="1" spans="2:4">
      <c r="B72" s="68" t="s">
        <v>78</v>
      </c>
      <c r="C72" s="68"/>
      <c r="D72" s="68" t="s">
        <v>79</v>
      </c>
    </row>
  </sheetData>
  <mergeCells count="2">
    <mergeCell ref="A2:F2"/>
    <mergeCell ref="B3:E3"/>
  </mergeCells>
  <pageMargins left="0.75" right="0.75" top="1" bottom="1" header="0.511805555555556" footer="0.511805555555556"/>
  <pageSetup paperSize="9" orientation="portrait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opLeftCell="A58" workbookViewId="0">
      <selection activeCell="J68" sqref="J68"/>
    </sheetView>
  </sheetViews>
  <sheetFormatPr defaultColWidth="9" defaultRowHeight="14.25" outlineLevelCol="5"/>
  <cols>
    <col min="1" max="1" width="3.71428571428571" style="1" customWidth="1"/>
    <col min="2" max="2" width="41.2857142857143" style="1" customWidth="1"/>
    <col min="3" max="3" width="9" style="1"/>
    <col min="4" max="4" width="14.7142857142857" style="1" customWidth="1"/>
    <col min="5" max="5" width="12.8571428571429" style="1" customWidth="1"/>
    <col min="6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322</v>
      </c>
      <c r="B2" s="4"/>
      <c r="C2" s="4"/>
      <c r="D2" s="4"/>
      <c r="E2" s="4"/>
      <c r="F2" s="4"/>
    </row>
    <row r="3" ht="15" customHeight="1" spans="1:5">
      <c r="A3" s="5"/>
      <c r="B3" s="4" t="s">
        <v>323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1:5">
      <c r="A5" s="5"/>
      <c r="B5" s="6" t="s">
        <v>81</v>
      </c>
      <c r="C5" s="4"/>
      <c r="D5" s="6" t="s">
        <v>324</v>
      </c>
      <c r="E5" s="4"/>
    </row>
    <row r="6" spans="1:5">
      <c r="A6" s="7"/>
      <c r="B6" s="8" t="s">
        <v>89</v>
      </c>
      <c r="C6" s="9" t="s">
        <v>9</v>
      </c>
      <c r="D6" s="10">
        <v>85863.3</v>
      </c>
      <c r="E6" s="7"/>
    </row>
    <row r="7" spans="1:5">
      <c r="A7" s="7"/>
      <c r="B7" s="8" t="s">
        <v>90</v>
      </c>
      <c r="C7" s="9" t="s">
        <v>9</v>
      </c>
      <c r="D7" s="10">
        <v>138663.54</v>
      </c>
      <c r="E7" s="7"/>
    </row>
    <row r="8" spans="1:5">
      <c r="A8" s="7"/>
      <c r="B8" s="8" t="s">
        <v>325</v>
      </c>
      <c r="C8" s="9" t="s">
        <v>9</v>
      </c>
      <c r="D8" s="10">
        <v>-16556</v>
      </c>
      <c r="E8" s="7"/>
    </row>
    <row r="9" spans="1:5">
      <c r="A9" s="7"/>
      <c r="B9" s="11" t="s">
        <v>5</v>
      </c>
      <c r="C9" s="9" t="s">
        <v>6</v>
      </c>
      <c r="D9" s="12">
        <v>6804.5</v>
      </c>
      <c r="E9" s="7"/>
    </row>
    <row r="10" spans="1:5">
      <c r="A10" s="7"/>
      <c r="B10" s="11" t="s">
        <v>7</v>
      </c>
      <c r="C10" s="9" t="s">
        <v>6</v>
      </c>
      <c r="D10" s="12">
        <v>5061.53</v>
      </c>
      <c r="E10" s="7"/>
    </row>
    <row r="11" spans="1:5">
      <c r="A11" s="7"/>
      <c r="B11" s="13" t="s">
        <v>8</v>
      </c>
      <c r="C11" s="8" t="s">
        <v>9</v>
      </c>
      <c r="D11" s="10">
        <v>913990.57</v>
      </c>
      <c r="E11" s="7"/>
    </row>
    <row r="12" spans="1:5">
      <c r="A12" s="7"/>
      <c r="B12" s="8"/>
      <c r="C12" s="8"/>
      <c r="D12" s="12"/>
      <c r="E12" s="7"/>
    </row>
    <row r="13" spans="1:5">
      <c r="A13" s="7"/>
      <c r="B13" s="13" t="s">
        <v>10</v>
      </c>
      <c r="C13" s="8"/>
      <c r="D13" s="12"/>
      <c r="E13" s="7"/>
    </row>
    <row r="14" spans="1:5">
      <c r="A14" s="7">
        <v>1</v>
      </c>
      <c r="B14" s="9" t="s">
        <v>93</v>
      </c>
      <c r="C14" s="9" t="s">
        <v>9</v>
      </c>
      <c r="D14" s="12">
        <v>664940.09</v>
      </c>
      <c r="E14" s="7"/>
    </row>
    <row r="15" spans="1:5">
      <c r="A15" s="7">
        <v>2</v>
      </c>
      <c r="B15" s="9" t="s">
        <v>94</v>
      </c>
      <c r="C15" s="9" t="s">
        <v>9</v>
      </c>
      <c r="D15" s="12">
        <v>154824.96</v>
      </c>
      <c r="E15" s="7"/>
    </row>
    <row r="16" spans="1:5">
      <c r="A16" s="7">
        <v>3</v>
      </c>
      <c r="B16" s="9" t="s">
        <v>12</v>
      </c>
      <c r="C16" s="9" t="s">
        <v>9</v>
      </c>
      <c r="D16" s="12">
        <v>9600</v>
      </c>
      <c r="E16" s="7"/>
    </row>
    <row r="17" spans="1:5">
      <c r="A17" s="7">
        <v>4</v>
      </c>
      <c r="B17" s="9" t="s">
        <v>124</v>
      </c>
      <c r="C17" s="9" t="s">
        <v>9</v>
      </c>
      <c r="D17" s="12">
        <v>25553.59</v>
      </c>
      <c r="E17" s="7"/>
    </row>
    <row r="18" spans="1:5">
      <c r="A18" s="7"/>
      <c r="B18" s="13" t="s">
        <v>13</v>
      </c>
      <c r="C18" s="8" t="s">
        <v>9</v>
      </c>
      <c r="D18" s="10">
        <f>D14+D15+D17+D16</f>
        <v>854918.64</v>
      </c>
      <c r="E18" s="7"/>
    </row>
    <row r="19" spans="1:5">
      <c r="A19" s="7"/>
      <c r="B19" s="8"/>
      <c r="C19" s="8"/>
      <c r="D19" s="7"/>
      <c r="E19" s="7"/>
    </row>
    <row r="20" spans="2:3">
      <c r="B20" s="6"/>
      <c r="C20" s="6"/>
    </row>
    <row r="21" spans="2:3">
      <c r="B21" s="6"/>
      <c r="C21" s="6" t="s">
        <v>14</v>
      </c>
    </row>
    <row r="22" spans="1:5">
      <c r="A22" s="14"/>
      <c r="B22" s="15"/>
      <c r="C22" s="15"/>
      <c r="D22" s="14"/>
      <c r="E22" s="14"/>
    </row>
    <row r="23" ht="15" spans="1:5">
      <c r="A23" s="16" t="s">
        <v>15</v>
      </c>
      <c r="B23" s="17"/>
      <c r="C23" s="18" t="s">
        <v>95</v>
      </c>
      <c r="D23" s="19" t="s">
        <v>16</v>
      </c>
      <c r="E23" s="20"/>
    </row>
    <row r="24" ht="15" spans="1:5">
      <c r="A24" s="16" t="s">
        <v>18</v>
      </c>
      <c r="B24" s="21" t="s">
        <v>19</v>
      </c>
      <c r="C24" s="21" t="s">
        <v>97</v>
      </c>
      <c r="D24" s="19" t="s">
        <v>20</v>
      </c>
      <c r="E24" s="22"/>
    </row>
    <row r="25" ht="38.25" customHeight="1" spans="1:5">
      <c r="A25" s="23" t="s">
        <v>21</v>
      </c>
      <c r="B25" s="24" t="s">
        <v>98</v>
      </c>
      <c r="C25" s="25"/>
      <c r="D25" s="7"/>
      <c r="E25" s="7"/>
    </row>
    <row r="26" ht="38.25" spans="1:5">
      <c r="A26" s="23"/>
      <c r="B26" s="26" t="s">
        <v>23</v>
      </c>
      <c r="C26" s="8" t="s">
        <v>9</v>
      </c>
      <c r="D26" s="69">
        <f>D27+D28+D29</f>
        <v>164749.22</v>
      </c>
      <c r="E26" s="7"/>
    </row>
    <row r="27" ht="78.75" spans="1:5">
      <c r="A27" s="23"/>
      <c r="B27" s="29" t="s">
        <v>24</v>
      </c>
      <c r="C27" s="30"/>
      <c r="D27" s="70">
        <v>85035.38</v>
      </c>
      <c r="E27" s="7"/>
    </row>
    <row r="28" ht="112.5" spans="1:5">
      <c r="A28" s="31"/>
      <c r="B28" s="29" t="s">
        <v>25</v>
      </c>
      <c r="C28" s="30"/>
      <c r="D28" s="70">
        <v>73640</v>
      </c>
      <c r="E28" s="7"/>
    </row>
    <row r="29" ht="22.5" spans="1:5">
      <c r="A29" s="32"/>
      <c r="B29" s="41" t="s">
        <v>26</v>
      </c>
      <c r="C29" s="30"/>
      <c r="D29" s="70">
        <v>6073.84</v>
      </c>
      <c r="E29" s="7"/>
    </row>
    <row r="30" ht="25.5" spans="1:5">
      <c r="A30" s="23"/>
      <c r="B30" s="26" t="s">
        <v>27</v>
      </c>
      <c r="C30" s="8" t="s">
        <v>9</v>
      </c>
      <c r="D30" s="69">
        <f>D31+D32</f>
        <v>7414.77</v>
      </c>
      <c r="E30" s="7"/>
    </row>
    <row r="31" spans="1:5">
      <c r="A31" s="34"/>
      <c r="B31" s="72" t="s">
        <v>28</v>
      </c>
      <c r="C31" s="36"/>
      <c r="D31" s="70">
        <v>6200</v>
      </c>
      <c r="E31" s="7"/>
    </row>
    <row r="32" ht="17.25" customHeight="1" spans="1:5">
      <c r="A32" s="23"/>
      <c r="B32" s="72" t="s">
        <v>29</v>
      </c>
      <c r="C32" s="36"/>
      <c r="D32" s="70">
        <v>1214.77</v>
      </c>
      <c r="E32" s="7"/>
    </row>
    <row r="33" ht="45.75" customHeight="1" spans="1:5">
      <c r="A33" s="23" t="s">
        <v>30</v>
      </c>
      <c r="B33" s="26" t="s">
        <v>31</v>
      </c>
      <c r="C33" s="8" t="s">
        <v>9</v>
      </c>
      <c r="D33" s="69">
        <f>D34+D35</f>
        <v>25399.36</v>
      </c>
      <c r="E33" s="7"/>
    </row>
    <row r="34" ht="74.25" customHeight="1" spans="1:5">
      <c r="A34" s="38"/>
      <c r="B34" s="29" t="s">
        <v>32</v>
      </c>
      <c r="C34" s="30"/>
      <c r="D34" s="70">
        <v>16399.36</v>
      </c>
      <c r="E34" s="7"/>
    </row>
    <row r="35" ht="30.75" customHeight="1" spans="1:5">
      <c r="A35" s="38"/>
      <c r="B35" s="39" t="s">
        <v>33</v>
      </c>
      <c r="C35" s="40"/>
      <c r="D35" s="70">
        <v>9000</v>
      </c>
      <c r="E35" s="7"/>
    </row>
    <row r="36" ht="42" customHeight="1" spans="1:5">
      <c r="A36" s="38" t="s">
        <v>34</v>
      </c>
      <c r="B36" s="26" t="s">
        <v>35</v>
      </c>
      <c r="C36" s="8" t="s">
        <v>9</v>
      </c>
      <c r="D36" s="69">
        <f>D37+D38+D39</f>
        <v>0</v>
      </c>
      <c r="E36" s="7"/>
    </row>
    <row r="37" ht="33.75" spans="1:5">
      <c r="A37" s="34"/>
      <c r="B37" s="41" t="s">
        <v>36</v>
      </c>
      <c r="C37" s="40"/>
      <c r="D37" s="70">
        <v>0</v>
      </c>
      <c r="E37" s="7"/>
    </row>
    <row r="38" ht="22.5" spans="1:5">
      <c r="A38" s="34"/>
      <c r="B38" s="39" t="s">
        <v>99</v>
      </c>
      <c r="C38" s="40"/>
      <c r="D38" s="70">
        <v>0</v>
      </c>
      <c r="E38" s="7"/>
    </row>
    <row r="39" ht="27.75" customHeight="1" spans="1:5">
      <c r="A39" s="34"/>
      <c r="B39" s="94" t="s">
        <v>38</v>
      </c>
      <c r="C39" s="40"/>
      <c r="D39" s="70">
        <v>0</v>
      </c>
      <c r="E39" s="7"/>
    </row>
    <row r="40" ht="15.75" spans="1:5">
      <c r="A40" s="32" t="s">
        <v>39</v>
      </c>
      <c r="B40" s="42" t="s">
        <v>40</v>
      </c>
      <c r="C40" s="8" t="s">
        <v>9</v>
      </c>
      <c r="D40" s="69">
        <f>D41+D42+D43+D45+D46+D48+D47</f>
        <v>40771.08</v>
      </c>
      <c r="E40" s="7"/>
    </row>
    <row r="41" ht="16.5" customHeight="1" spans="1:5">
      <c r="A41" s="43"/>
      <c r="B41" s="44" t="s">
        <v>41</v>
      </c>
      <c r="C41" s="45"/>
      <c r="D41" s="70">
        <v>0</v>
      </c>
      <c r="E41" s="7"/>
    </row>
    <row r="42" ht="21" customHeight="1" spans="1:5">
      <c r="A42" s="43"/>
      <c r="B42" s="44" t="s">
        <v>42</v>
      </c>
      <c r="C42" s="45"/>
      <c r="D42" s="70">
        <v>18000</v>
      </c>
      <c r="E42" s="7"/>
    </row>
    <row r="43" ht="18" customHeight="1" spans="1:5">
      <c r="A43" s="43"/>
      <c r="B43" s="46" t="s">
        <v>43</v>
      </c>
      <c r="C43" s="45"/>
      <c r="D43" s="70">
        <v>17095.98</v>
      </c>
      <c r="E43" s="7"/>
    </row>
    <row r="44" ht="33.75" spans="1:5">
      <c r="A44" s="32"/>
      <c r="B44" s="47" t="s">
        <v>44</v>
      </c>
      <c r="C44" s="45"/>
      <c r="D44" s="70"/>
      <c r="E44" s="7"/>
    </row>
    <row r="45" spans="1:5">
      <c r="A45" s="43"/>
      <c r="B45" s="48" t="s">
        <v>100</v>
      </c>
      <c r="C45" s="45"/>
      <c r="D45" s="70">
        <v>0</v>
      </c>
      <c r="E45" s="7"/>
    </row>
    <row r="46" spans="1:5">
      <c r="A46" s="43"/>
      <c r="B46" s="48" t="s">
        <v>101</v>
      </c>
      <c r="C46" s="45"/>
      <c r="D46" s="70">
        <v>601.66</v>
      </c>
      <c r="E46" s="7"/>
    </row>
    <row r="47" spans="1:5">
      <c r="A47" s="43"/>
      <c r="B47" s="48" t="s">
        <v>326</v>
      </c>
      <c r="C47" s="45"/>
      <c r="D47" s="70">
        <v>0</v>
      </c>
      <c r="E47" s="7"/>
    </row>
    <row r="48" ht="16.5" customHeight="1" spans="1:5">
      <c r="A48" s="30"/>
      <c r="B48" s="95" t="s">
        <v>327</v>
      </c>
      <c r="C48" s="76"/>
      <c r="D48" s="70">
        <v>5073.44</v>
      </c>
      <c r="E48" s="7"/>
    </row>
    <row r="49" ht="43.5" customHeight="1" spans="1:5">
      <c r="A49" s="43"/>
      <c r="B49" s="49" t="s">
        <v>50</v>
      </c>
      <c r="C49" s="50"/>
      <c r="D49" s="70"/>
      <c r="E49" s="7"/>
    </row>
    <row r="50" ht="21" customHeight="1" spans="1:5">
      <c r="A50" s="13" t="s">
        <v>49</v>
      </c>
      <c r="B50" s="51" t="s">
        <v>51</v>
      </c>
      <c r="C50" s="50"/>
      <c r="D50" s="70"/>
      <c r="E50" s="7"/>
    </row>
    <row r="51" ht="25.5" spans="1:5">
      <c r="A51" s="50"/>
      <c r="B51" s="52" t="s">
        <v>52</v>
      </c>
      <c r="C51" s="8" t="s">
        <v>9</v>
      </c>
      <c r="D51" s="69">
        <f>D52+D53+D54+D55</f>
        <v>154615.16</v>
      </c>
      <c r="E51" s="7"/>
    </row>
    <row r="52" ht="22.5" spans="1:5">
      <c r="A52" s="32"/>
      <c r="B52" s="29" t="s">
        <v>53</v>
      </c>
      <c r="C52" s="40"/>
      <c r="D52" s="70">
        <v>154615.16</v>
      </c>
      <c r="E52" s="7"/>
    </row>
    <row r="53" spans="1:5">
      <c r="A53" s="34"/>
      <c r="B53" s="53" t="s">
        <v>328</v>
      </c>
      <c r="C53" s="40"/>
      <c r="D53" s="70">
        <v>0</v>
      </c>
      <c r="E53" s="7"/>
    </row>
    <row r="54" spans="1:5">
      <c r="A54" s="32"/>
      <c r="B54" s="53" t="s">
        <v>54</v>
      </c>
      <c r="C54" s="40"/>
      <c r="D54" s="70">
        <v>0</v>
      </c>
      <c r="E54" s="7"/>
    </row>
    <row r="55" ht="29.25" customHeight="1" spans="1:5">
      <c r="A55" s="32"/>
      <c r="B55" s="53" t="s">
        <v>55</v>
      </c>
      <c r="C55" s="40"/>
      <c r="D55" s="70">
        <v>0</v>
      </c>
      <c r="E55" s="7"/>
    </row>
    <row r="56" ht="21" customHeight="1" spans="1:5">
      <c r="A56" s="34" t="s">
        <v>63</v>
      </c>
      <c r="B56" s="54" t="s">
        <v>119</v>
      </c>
      <c r="C56" s="8" t="s">
        <v>9</v>
      </c>
      <c r="D56" s="69">
        <v>5815.66</v>
      </c>
      <c r="E56" s="7"/>
    </row>
    <row r="57" ht="38.25" customHeight="1" spans="1:5">
      <c r="A57" s="34"/>
      <c r="B57" s="56" t="s">
        <v>67</v>
      </c>
      <c r="C57" s="57"/>
      <c r="D57" s="69"/>
      <c r="E57" s="7"/>
    </row>
    <row r="58" ht="48" spans="1:5">
      <c r="A58" s="32" t="s">
        <v>65</v>
      </c>
      <c r="B58" s="58" t="s">
        <v>69</v>
      </c>
      <c r="C58" s="8" t="s">
        <v>9</v>
      </c>
      <c r="D58" s="69">
        <v>42516</v>
      </c>
      <c r="E58" s="7"/>
    </row>
    <row r="59" ht="60" spans="1:5">
      <c r="A59" s="32" t="s">
        <v>68</v>
      </c>
      <c r="B59" s="59" t="s">
        <v>108</v>
      </c>
      <c r="C59" s="8" t="s">
        <v>9</v>
      </c>
      <c r="D59" s="69">
        <v>212148.73</v>
      </c>
      <c r="E59" s="7"/>
    </row>
    <row r="60" ht="15" spans="1:5">
      <c r="A60" s="32" t="s">
        <v>70</v>
      </c>
      <c r="B60" s="60" t="s">
        <v>73</v>
      </c>
      <c r="C60" s="8" t="s">
        <v>9</v>
      </c>
      <c r="D60" s="69">
        <v>51295.12</v>
      </c>
      <c r="E60" s="7"/>
    </row>
    <row r="61" spans="1:5">
      <c r="A61" s="32" t="s">
        <v>72</v>
      </c>
      <c r="B61" s="61" t="s">
        <v>74</v>
      </c>
      <c r="C61" s="8" t="s">
        <v>9</v>
      </c>
      <c r="D61" s="69">
        <f>D60+D59+D58+D56+D51+D40+D36+D33+D30+D26</f>
        <v>704725.1</v>
      </c>
      <c r="E61" s="7"/>
    </row>
    <row r="62" ht="15.75" spans="1:5">
      <c r="A62" s="62"/>
      <c r="B62" s="63"/>
      <c r="C62" s="64"/>
      <c r="D62" s="65"/>
      <c r="E62" s="66"/>
    </row>
    <row r="63" ht="15.75" spans="1:5">
      <c r="A63" s="62"/>
      <c r="B63" s="63" t="s">
        <v>109</v>
      </c>
      <c r="C63" s="64"/>
      <c r="D63" s="96">
        <f>D6+D14+D17+D56-D61</f>
        <v>77447.5399999999</v>
      </c>
      <c r="E63" s="66"/>
    </row>
    <row r="64" ht="15.75" spans="1:5">
      <c r="A64" s="62"/>
      <c r="B64" s="63" t="s">
        <v>291</v>
      </c>
      <c r="C64" s="64"/>
      <c r="D64" s="96">
        <f>D7+D15-D56</f>
        <v>287672.84</v>
      </c>
      <c r="E64" s="66"/>
    </row>
    <row r="65" ht="15.75" spans="1:5">
      <c r="A65" s="62"/>
      <c r="B65" s="63" t="s">
        <v>329</v>
      </c>
      <c r="C65" s="64"/>
      <c r="D65" s="96">
        <f>D8+D16</f>
        <v>-6956</v>
      </c>
      <c r="E65" s="66"/>
    </row>
    <row r="66" ht="15.75" spans="1:6">
      <c r="A66" s="62"/>
      <c r="B66" s="63" t="s">
        <v>330</v>
      </c>
      <c r="C66" s="64"/>
      <c r="D66" s="97">
        <f>D63+D64+D65</f>
        <v>358164.38</v>
      </c>
      <c r="E66" s="65"/>
      <c r="F66" s="66"/>
    </row>
    <row r="67" ht="15.75" spans="1:3">
      <c r="A67" s="63"/>
      <c r="B67" s="64"/>
      <c r="C67" s="67"/>
    </row>
    <row r="68" spans="1:4">
      <c r="A68" s="62"/>
      <c r="B68" s="68" t="s">
        <v>76</v>
      </c>
      <c r="C68" s="68"/>
      <c r="D68" s="68" t="s">
        <v>77</v>
      </c>
    </row>
    <row r="69" spans="1:4">
      <c r="A69" s="62"/>
      <c r="B69" s="68" t="s">
        <v>78</v>
      </c>
      <c r="C69" s="68"/>
      <c r="D69" s="68" t="s">
        <v>79</v>
      </c>
    </row>
    <row r="70" ht="15.75" spans="2:3">
      <c r="B70" s="64"/>
      <c r="C70" s="67"/>
    </row>
    <row r="71" ht="15.75" spans="2:3">
      <c r="B71" s="64"/>
      <c r="C71" s="67"/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opLeftCell="A51" workbookViewId="0">
      <selection activeCell="I56" sqref="I56"/>
    </sheetView>
  </sheetViews>
  <sheetFormatPr defaultColWidth="9" defaultRowHeight="14.25" outlineLevelCol="5"/>
  <cols>
    <col min="1" max="1" width="5.14285714285714" style="1" customWidth="1"/>
    <col min="2" max="2" width="41.8571428571429" style="1" customWidth="1"/>
    <col min="3" max="3" width="9" style="1"/>
    <col min="4" max="4" width="13.7142857142857" style="1" customWidth="1"/>
    <col min="5" max="5" width="11" style="1" customWidth="1"/>
    <col min="6" max="16384" width="9" style="1"/>
  </cols>
  <sheetData>
    <row r="1" ht="15" spans="2:4">
      <c r="B1" s="84" t="s">
        <v>0</v>
      </c>
      <c r="C1" s="2"/>
      <c r="D1" s="3"/>
    </row>
    <row r="2" ht="15" customHeight="1" spans="1:6">
      <c r="A2" s="4" t="s">
        <v>129</v>
      </c>
      <c r="B2" s="4"/>
      <c r="C2" s="4"/>
      <c r="D2" s="4"/>
      <c r="E2" s="4"/>
      <c r="F2" s="5"/>
    </row>
    <row r="3" ht="15" customHeight="1" spans="1:5">
      <c r="A3" s="5"/>
      <c r="B3" s="4" t="s">
        <v>331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332</v>
      </c>
    </row>
    <row r="6" spans="1:5">
      <c r="A6" s="7"/>
      <c r="B6" s="8" t="s">
        <v>141</v>
      </c>
      <c r="C6" s="9" t="s">
        <v>9</v>
      </c>
      <c r="D6" s="69">
        <v>312964</v>
      </c>
      <c r="E6" s="7"/>
    </row>
    <row r="7" spans="1:5">
      <c r="A7" s="7"/>
      <c r="B7" s="8"/>
      <c r="C7" s="9"/>
      <c r="D7" s="70"/>
      <c r="E7" s="7"/>
    </row>
    <row r="8" spans="1:5">
      <c r="A8" s="7"/>
      <c r="B8" s="11" t="s">
        <v>5</v>
      </c>
      <c r="C8" s="9" t="s">
        <v>6</v>
      </c>
      <c r="D8" s="12">
        <v>5925.2</v>
      </c>
      <c r="E8" s="7"/>
    </row>
    <row r="9" spans="1:5">
      <c r="A9" s="7"/>
      <c r="B9" s="11" t="s">
        <v>7</v>
      </c>
      <c r="C9" s="9" t="s">
        <v>6</v>
      </c>
      <c r="D9" s="12">
        <v>4389.7</v>
      </c>
      <c r="E9" s="7"/>
    </row>
    <row r="10" spans="1:5">
      <c r="A10" s="7"/>
      <c r="B10" s="13" t="s">
        <v>8</v>
      </c>
      <c r="C10" s="8" t="s">
        <v>9</v>
      </c>
      <c r="D10" s="10">
        <v>655388.69</v>
      </c>
      <c r="E10" s="7"/>
    </row>
    <row r="11" spans="1:5">
      <c r="A11" s="7"/>
      <c r="B11" s="8"/>
      <c r="C11" s="8"/>
      <c r="D11" s="70"/>
      <c r="E11" s="7"/>
    </row>
    <row r="12" spans="1:5">
      <c r="A12" s="7"/>
      <c r="B12" s="13" t="s">
        <v>10</v>
      </c>
      <c r="C12" s="8"/>
      <c r="D12" s="70"/>
      <c r="E12" s="7"/>
    </row>
    <row r="13" spans="1:5">
      <c r="A13" s="7">
        <v>1</v>
      </c>
      <c r="B13" s="9" t="s">
        <v>93</v>
      </c>
      <c r="C13" s="9" t="s">
        <v>9</v>
      </c>
      <c r="D13" s="12">
        <v>633607.7</v>
      </c>
      <c r="E13" s="7"/>
    </row>
    <row r="14" spans="1:5">
      <c r="A14" s="7">
        <v>2</v>
      </c>
      <c r="B14" s="9" t="s">
        <v>12</v>
      </c>
      <c r="C14" s="9" t="s">
        <v>9</v>
      </c>
      <c r="D14" s="12">
        <v>3000</v>
      </c>
      <c r="E14" s="7"/>
    </row>
    <row r="15" spans="1:5">
      <c r="A15" s="7"/>
      <c r="B15" s="9"/>
      <c r="C15" s="8"/>
      <c r="D15" s="12"/>
      <c r="E15" s="7"/>
    </row>
    <row r="16" spans="1:5">
      <c r="A16" s="7"/>
      <c r="B16" s="13" t="s">
        <v>13</v>
      </c>
      <c r="C16" s="8" t="s">
        <v>9</v>
      </c>
      <c r="D16" s="10">
        <f>D13+D14+D15</f>
        <v>636607.7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89" t="s">
        <v>14</v>
      </c>
      <c r="C19" s="6"/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38.25" spans="1:5">
      <c r="A24" s="23"/>
      <c r="B24" s="26" t="s">
        <v>23</v>
      </c>
      <c r="C24" s="8" t="s">
        <v>9</v>
      </c>
      <c r="D24" s="28">
        <f>D25+D26+D27</f>
        <v>158486.64</v>
      </c>
      <c r="E24" s="7"/>
    </row>
    <row r="25" ht="78.75" spans="1:5">
      <c r="A25" s="23"/>
      <c r="B25" s="29" t="s">
        <v>24</v>
      </c>
      <c r="C25" s="30"/>
      <c r="D25" s="7">
        <v>81648.42</v>
      </c>
      <c r="E25" s="7"/>
    </row>
    <row r="26" ht="112.5" spans="1:5">
      <c r="A26" s="31"/>
      <c r="B26" s="29" t="s">
        <v>25</v>
      </c>
      <c r="C26" s="30"/>
      <c r="D26" s="7">
        <v>68410</v>
      </c>
      <c r="E26" s="7"/>
    </row>
    <row r="27" ht="22.5" spans="1:5">
      <c r="A27" s="32"/>
      <c r="B27" s="41" t="s">
        <v>26</v>
      </c>
      <c r="C27" s="30"/>
      <c r="D27" s="7">
        <v>8428.22</v>
      </c>
      <c r="E27" s="7"/>
    </row>
    <row r="28" ht="25.5" spans="1:5">
      <c r="A28" s="23"/>
      <c r="B28" s="26" t="s">
        <v>27</v>
      </c>
      <c r="C28" s="8" t="s">
        <v>9</v>
      </c>
      <c r="D28" s="28">
        <f>D29+D30</f>
        <v>7827.06</v>
      </c>
      <c r="E28" s="7"/>
    </row>
    <row r="29" spans="1:5">
      <c r="A29" s="34"/>
      <c r="B29" s="72" t="s">
        <v>28</v>
      </c>
      <c r="C29" s="36"/>
      <c r="D29" s="7">
        <v>5720</v>
      </c>
      <c r="E29" s="7"/>
    </row>
    <row r="30" spans="1:5">
      <c r="A30" s="23"/>
      <c r="B30" s="72" t="s">
        <v>29</v>
      </c>
      <c r="C30" s="36"/>
      <c r="D30" s="7">
        <v>2107.06</v>
      </c>
      <c r="E30" s="7"/>
    </row>
    <row r="31" ht="38.25" spans="1:5">
      <c r="A31" s="23" t="s">
        <v>30</v>
      </c>
      <c r="B31" s="26" t="s">
        <v>31</v>
      </c>
      <c r="C31" s="8" t="s">
        <v>9</v>
      </c>
      <c r="D31" s="28">
        <f>D32+D33</f>
        <v>40552</v>
      </c>
      <c r="E31" s="7"/>
    </row>
    <row r="32" ht="67.5" spans="1:5">
      <c r="A32" s="38"/>
      <c r="B32" s="29" t="s">
        <v>32</v>
      </c>
      <c r="C32" s="30"/>
      <c r="D32" s="7">
        <v>30552</v>
      </c>
      <c r="E32" s="7"/>
    </row>
    <row r="33" ht="22.5" spans="1:5">
      <c r="A33" s="38"/>
      <c r="B33" s="39" t="s">
        <v>33</v>
      </c>
      <c r="C33" s="30"/>
      <c r="D33" s="7">
        <v>10000</v>
      </c>
      <c r="E33" s="7"/>
    </row>
    <row r="34" ht="38.25" spans="1:5">
      <c r="A34" s="38" t="s">
        <v>34</v>
      </c>
      <c r="B34" s="26" t="s">
        <v>35</v>
      </c>
      <c r="C34" s="8" t="s">
        <v>9</v>
      </c>
      <c r="D34" s="28">
        <f>D35+D36+D37</f>
        <v>4220</v>
      </c>
      <c r="E34" s="7"/>
    </row>
    <row r="35" ht="33.75" spans="1:5">
      <c r="A35" s="34"/>
      <c r="B35" s="41" t="s">
        <v>36</v>
      </c>
      <c r="C35" s="40"/>
      <c r="D35" s="7">
        <v>2110</v>
      </c>
      <c r="E35" s="7"/>
    </row>
    <row r="36" ht="22.5" spans="1:5">
      <c r="A36" s="34"/>
      <c r="B36" s="39" t="s">
        <v>99</v>
      </c>
      <c r="C36" s="40"/>
      <c r="D36" s="7">
        <v>2110</v>
      </c>
      <c r="E36" s="7"/>
    </row>
    <row r="37" ht="22.5" spans="1:5">
      <c r="A37" s="34"/>
      <c r="B37" s="39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8" t="s">
        <v>9</v>
      </c>
      <c r="D38" s="28">
        <f>D39+D40+D41+D43+D44+D45+D46</f>
        <v>38100.22</v>
      </c>
      <c r="E38" s="7"/>
    </row>
    <row r="39" spans="1:5">
      <c r="A39" s="43"/>
      <c r="B39" s="44" t="s">
        <v>41</v>
      </c>
      <c r="C39" s="45"/>
      <c r="D39" s="7">
        <v>3370.1</v>
      </c>
      <c r="E39" s="7"/>
    </row>
    <row r="40" spans="1:5">
      <c r="A40" s="43"/>
      <c r="B40" s="44" t="s">
        <v>42</v>
      </c>
      <c r="C40" s="45"/>
      <c r="D40" s="7">
        <v>15500</v>
      </c>
      <c r="E40" s="7"/>
    </row>
    <row r="41" spans="1:5">
      <c r="A41" s="43"/>
      <c r="B41" s="46" t="s">
        <v>43</v>
      </c>
      <c r="C41" s="45"/>
      <c r="D41" s="7">
        <v>14481.87</v>
      </c>
      <c r="E41" s="7"/>
    </row>
    <row r="42" ht="33.75" spans="1:5">
      <c r="A42" s="32"/>
      <c r="B42" s="47" t="s">
        <v>44</v>
      </c>
      <c r="C42" s="45"/>
      <c r="D42" s="7"/>
      <c r="E42" s="7"/>
    </row>
    <row r="43" spans="1:5">
      <c r="A43" s="43"/>
      <c r="B43" s="48" t="s">
        <v>100</v>
      </c>
      <c r="C43" s="45"/>
      <c r="D43" s="7">
        <v>0</v>
      </c>
      <c r="E43" s="7"/>
    </row>
    <row r="44" spans="1:5">
      <c r="A44" s="43"/>
      <c r="B44" s="48" t="s">
        <v>101</v>
      </c>
      <c r="C44" s="45"/>
      <c r="D44" s="7">
        <v>429.75</v>
      </c>
      <c r="E44" s="7"/>
    </row>
    <row r="45" spans="1:5">
      <c r="A45" s="30"/>
      <c r="B45" s="48" t="s">
        <v>102</v>
      </c>
      <c r="C45" s="45"/>
      <c r="D45" s="7">
        <v>4318.5</v>
      </c>
      <c r="E45" s="7"/>
    </row>
    <row r="46" spans="1:5">
      <c r="A46" s="43"/>
      <c r="B46" s="48" t="s">
        <v>48</v>
      </c>
      <c r="C46" s="45"/>
      <c r="D46" s="7">
        <v>0</v>
      </c>
      <c r="E46" s="7"/>
    </row>
    <row r="47" ht="38.25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8" t="s">
        <v>9</v>
      </c>
      <c r="D49" s="28">
        <f>D50+D51+D52</f>
        <v>83657.89</v>
      </c>
      <c r="E49" s="7"/>
    </row>
    <row r="50" ht="22.5" spans="1:5">
      <c r="A50" s="34"/>
      <c r="B50" s="29" t="s">
        <v>53</v>
      </c>
      <c r="C50" s="40"/>
      <c r="D50" s="7">
        <v>83657.89</v>
      </c>
      <c r="E50" s="7"/>
    </row>
    <row r="51" spans="1:5">
      <c r="A51" s="32"/>
      <c r="B51" s="53" t="s">
        <v>54</v>
      </c>
      <c r="C51" s="40"/>
      <c r="D51" s="7">
        <v>0</v>
      </c>
      <c r="E51" s="7"/>
    </row>
    <row r="52" ht="22.5" spans="1:5">
      <c r="A52" s="32"/>
      <c r="B52" s="53" t="s">
        <v>55</v>
      </c>
      <c r="C52" s="40"/>
      <c r="D52" s="7">
        <v>0</v>
      </c>
      <c r="E52" s="7"/>
    </row>
    <row r="53" ht="15" spans="1:5">
      <c r="A53" s="34" t="s">
        <v>63</v>
      </c>
      <c r="B53" s="54" t="s">
        <v>119</v>
      </c>
      <c r="C53" s="8" t="s">
        <v>9</v>
      </c>
      <c r="D53" s="28">
        <v>20408.02</v>
      </c>
      <c r="E53" s="7"/>
    </row>
    <row r="54" ht="33.75" spans="1:5">
      <c r="A54" s="32"/>
      <c r="B54" s="56" t="s">
        <v>67</v>
      </c>
      <c r="C54" s="57"/>
      <c r="D54" s="28"/>
      <c r="E54" s="7"/>
    </row>
    <row r="55" ht="48" spans="1:5">
      <c r="A55" s="32" t="s">
        <v>65</v>
      </c>
      <c r="B55" s="58" t="s">
        <v>69</v>
      </c>
      <c r="C55" s="8" t="s">
        <v>9</v>
      </c>
      <c r="D55" s="28">
        <v>50045</v>
      </c>
      <c r="E55" s="7"/>
    </row>
    <row r="56" ht="60" spans="1:5">
      <c r="A56" s="32" t="s">
        <v>68</v>
      </c>
      <c r="B56" s="59" t="s">
        <v>108</v>
      </c>
      <c r="C56" s="8" t="s">
        <v>9</v>
      </c>
      <c r="D56" s="91">
        <v>184710.3</v>
      </c>
      <c r="E56" s="7"/>
    </row>
    <row r="57" ht="15" spans="1:5">
      <c r="A57" s="32" t="s">
        <v>70</v>
      </c>
      <c r="B57" s="60" t="s">
        <v>73</v>
      </c>
      <c r="C57" s="8" t="s">
        <v>9</v>
      </c>
      <c r="D57" s="28">
        <v>38196.46</v>
      </c>
      <c r="E57" s="7"/>
    </row>
    <row r="58" ht="15" spans="1:5">
      <c r="A58" s="32" t="s">
        <v>72</v>
      </c>
      <c r="B58" s="61" t="s">
        <v>74</v>
      </c>
      <c r="C58" s="8" t="s">
        <v>9</v>
      </c>
      <c r="D58" s="91">
        <f>D57+D56+D55+D53+D49+D38+D34+D31+D28+D24</f>
        <v>626203.59</v>
      </c>
      <c r="E58" s="7"/>
    </row>
    <row r="59" ht="15.75" spans="1:5">
      <c r="A59" s="62"/>
      <c r="B59" s="63"/>
      <c r="C59" s="64"/>
      <c r="D59" s="65"/>
      <c r="E59" s="66"/>
    </row>
    <row r="60" ht="15.75" spans="1:5">
      <c r="A60" s="62"/>
      <c r="B60" s="63" t="s">
        <v>83</v>
      </c>
      <c r="C60" s="64"/>
      <c r="D60" s="66">
        <f>D6+D7+D16-D58</f>
        <v>323368.11</v>
      </c>
      <c r="E60" s="66"/>
    </row>
    <row r="61" ht="15.75" spans="1:6">
      <c r="A61" s="62"/>
      <c r="B61" s="63"/>
      <c r="C61" s="64"/>
      <c r="D61" s="66"/>
      <c r="E61" s="65"/>
      <c r="F61" s="66"/>
    </row>
    <row r="62" ht="15" spans="1:6">
      <c r="A62" s="62"/>
      <c r="B62" s="68" t="s">
        <v>76</v>
      </c>
      <c r="C62" s="92"/>
      <c r="D62" s="68" t="s">
        <v>77</v>
      </c>
      <c r="F62" s="66"/>
    </row>
    <row r="63" ht="15" spans="1:6">
      <c r="A63" s="62"/>
      <c r="B63" s="68" t="s">
        <v>78</v>
      </c>
      <c r="C63" s="68"/>
      <c r="D63" s="68" t="s">
        <v>79</v>
      </c>
      <c r="F63" s="66"/>
    </row>
    <row r="64" spans="1:2">
      <c r="A64" s="62"/>
      <c r="B64" s="93"/>
    </row>
    <row r="65" spans="2:2">
      <c r="B65" s="93"/>
    </row>
    <row r="66" spans="2:2">
      <c r="B66" s="93"/>
    </row>
    <row r="67" spans="2:2">
      <c r="B67" s="93"/>
    </row>
    <row r="68" spans="2:2">
      <c r="B68" s="93"/>
    </row>
    <row r="69" spans="2:2">
      <c r="B69" s="93"/>
    </row>
  </sheetData>
  <mergeCells count="2">
    <mergeCell ref="A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opLeftCell="A38" workbookViewId="0">
      <selection activeCell="B47" sqref="B47"/>
    </sheetView>
  </sheetViews>
  <sheetFormatPr defaultColWidth="9" defaultRowHeight="14.25" outlineLevelCol="5"/>
  <cols>
    <col min="1" max="1" width="5.42857142857143" style="1" customWidth="1"/>
    <col min="2" max="2" width="40.1428571428571" style="1" customWidth="1"/>
    <col min="3" max="3" width="9" style="1"/>
    <col min="4" max="4" width="12.8571428571429" style="1" customWidth="1"/>
    <col min="5" max="16384" width="9" style="1"/>
  </cols>
  <sheetData>
    <row r="1" ht="15" spans="2:4">
      <c r="B1" s="84" t="s">
        <v>0</v>
      </c>
      <c r="C1" s="2"/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333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334</v>
      </c>
    </row>
    <row r="6" spans="1:5">
      <c r="A6" s="7"/>
      <c r="B6" s="8" t="s">
        <v>89</v>
      </c>
      <c r="C6" s="9" t="s">
        <v>9</v>
      </c>
      <c r="D6" s="10">
        <v>-194102.35</v>
      </c>
      <c r="E6" s="7"/>
    </row>
    <row r="7" spans="1:5">
      <c r="A7" s="7"/>
      <c r="B7" s="8" t="s">
        <v>90</v>
      </c>
      <c r="C7" s="9" t="s">
        <v>9</v>
      </c>
      <c r="D7" s="10">
        <v>75926.7</v>
      </c>
      <c r="E7" s="7"/>
    </row>
    <row r="8" spans="1:5">
      <c r="A8" s="7"/>
      <c r="B8" s="11" t="s">
        <v>5</v>
      </c>
      <c r="C8" s="9" t="s">
        <v>6</v>
      </c>
      <c r="D8" s="12">
        <v>3706.7</v>
      </c>
      <c r="E8" s="7"/>
    </row>
    <row r="9" spans="1:5">
      <c r="A9" s="7"/>
      <c r="B9" s="11" t="s">
        <v>7</v>
      </c>
      <c r="C9" s="9" t="s">
        <v>6</v>
      </c>
      <c r="D9" s="12">
        <v>2487.7</v>
      </c>
      <c r="E9" s="7"/>
    </row>
    <row r="10" spans="1:5">
      <c r="A10" s="7"/>
      <c r="B10" s="13" t="s">
        <v>8</v>
      </c>
      <c r="C10" s="8" t="s">
        <v>9</v>
      </c>
      <c r="D10" s="10">
        <v>580610.54</v>
      </c>
      <c r="E10" s="7"/>
    </row>
    <row r="11" spans="1:5">
      <c r="A11" s="7"/>
      <c r="B11" s="8"/>
      <c r="C11" s="8"/>
      <c r="D11" s="12"/>
      <c r="E11" s="7"/>
    </row>
    <row r="12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424815.96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92540.97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11149</v>
      </c>
      <c r="E15" s="7"/>
    </row>
    <row r="16" spans="1:5">
      <c r="A16" s="7">
        <v>4</v>
      </c>
      <c r="B16" s="9" t="s">
        <v>124</v>
      </c>
      <c r="C16" s="9" t="s">
        <v>9</v>
      </c>
      <c r="D16" s="12">
        <v>12972.24</v>
      </c>
      <c r="E16" s="7"/>
    </row>
    <row r="17" spans="1:5">
      <c r="A17" s="7"/>
      <c r="B17" s="13" t="s">
        <v>13</v>
      </c>
      <c r="C17" s="8" t="s">
        <v>9</v>
      </c>
      <c r="D17" s="10">
        <f>D13+D14+D16+D15</f>
        <v>541478.17</v>
      </c>
      <c r="E17" s="7"/>
    </row>
    <row r="18" spans="1:5">
      <c r="A18" s="7"/>
      <c r="B18" s="8"/>
      <c r="C18" s="8"/>
      <c r="D18" s="7"/>
      <c r="E18" s="7"/>
    </row>
    <row r="19" spans="2:3">
      <c r="B19" s="6"/>
      <c r="C19" s="6"/>
    </row>
    <row r="20" spans="2:3">
      <c r="B20" s="89" t="s">
        <v>14</v>
      </c>
      <c r="C20" s="6"/>
    </row>
    <row r="21" spans="1:5">
      <c r="A21" s="14"/>
      <c r="B21" s="15"/>
      <c r="C21" s="15"/>
      <c r="D21" s="14"/>
      <c r="E21" s="14"/>
    </row>
    <row r="22" ht="15" spans="1:5">
      <c r="A22" s="16" t="s">
        <v>15</v>
      </c>
      <c r="B22" s="17"/>
      <c r="C22" s="18" t="s">
        <v>95</v>
      </c>
      <c r="D22" s="19" t="s">
        <v>16</v>
      </c>
      <c r="E22" s="20"/>
    </row>
    <row r="23" ht="15" spans="1:5">
      <c r="A23" s="16" t="s">
        <v>18</v>
      </c>
      <c r="B23" s="21" t="s">
        <v>19</v>
      </c>
      <c r="C23" s="21" t="s">
        <v>97</v>
      </c>
      <c r="D23" s="19" t="s">
        <v>20</v>
      </c>
      <c r="E23" s="22"/>
    </row>
    <row r="24" ht="25.5" spans="1:5">
      <c r="A24" s="23" t="s">
        <v>21</v>
      </c>
      <c r="B24" s="24" t="s">
        <v>98</v>
      </c>
      <c r="C24" s="25"/>
      <c r="D24" s="7"/>
      <c r="E24" s="7"/>
    </row>
    <row r="25" ht="51" spans="1:5">
      <c r="A25" s="23"/>
      <c r="B25" s="26" t="s">
        <v>23</v>
      </c>
      <c r="C25" s="27" t="s">
        <v>9</v>
      </c>
      <c r="D25" s="28">
        <f>D26+D27+D28</f>
        <v>66722.42</v>
      </c>
      <c r="E25" s="7"/>
    </row>
    <row r="26" ht="78.75" spans="1:5">
      <c r="A26" s="23"/>
      <c r="B26" s="29" t="s">
        <v>24</v>
      </c>
      <c r="C26" s="30"/>
      <c r="D26" s="7">
        <v>31804.04</v>
      </c>
      <c r="E26" s="7"/>
    </row>
    <row r="27" ht="112.5" spans="1:5">
      <c r="A27" s="31"/>
      <c r="B27" s="29" t="s">
        <v>25</v>
      </c>
      <c r="C27" s="30"/>
      <c r="D27" s="7">
        <v>30142</v>
      </c>
      <c r="E27" s="7"/>
    </row>
    <row r="28" ht="22.5" spans="1:5">
      <c r="A28" s="32"/>
      <c r="B28" s="41" t="s">
        <v>26</v>
      </c>
      <c r="C28" s="30"/>
      <c r="D28" s="7">
        <v>4776.38</v>
      </c>
      <c r="E28" s="7"/>
    </row>
    <row r="29" ht="25.5" spans="1:5">
      <c r="A29" s="23"/>
      <c r="B29" s="26" t="s">
        <v>27</v>
      </c>
      <c r="C29" s="27" t="s">
        <v>9</v>
      </c>
      <c r="D29" s="28">
        <f>D30+D31</f>
        <v>6615.1</v>
      </c>
      <c r="E29" s="7"/>
    </row>
    <row r="30" spans="1:5">
      <c r="A30" s="34"/>
      <c r="B30" s="72" t="s">
        <v>28</v>
      </c>
      <c r="C30" s="36"/>
      <c r="D30" s="7">
        <v>5421</v>
      </c>
      <c r="E30" s="7"/>
    </row>
    <row r="31" spans="1:5">
      <c r="A31" s="23"/>
      <c r="B31" s="72" t="s">
        <v>29</v>
      </c>
      <c r="C31" s="36"/>
      <c r="D31" s="7">
        <v>1194.1</v>
      </c>
      <c r="E31" s="7"/>
    </row>
    <row r="32" ht="38.25" spans="1:5">
      <c r="A32" s="23" t="s">
        <v>30</v>
      </c>
      <c r="B32" s="26" t="s">
        <v>31</v>
      </c>
      <c r="C32" s="37" t="s">
        <v>9</v>
      </c>
      <c r="D32" s="28">
        <f>D33+D34</f>
        <v>28300</v>
      </c>
      <c r="E32" s="7"/>
    </row>
    <row r="33" ht="67.5" spans="1:5">
      <c r="A33" s="38"/>
      <c r="B33" s="29" t="s">
        <v>32</v>
      </c>
      <c r="C33" s="30"/>
      <c r="D33" s="7">
        <v>20300</v>
      </c>
      <c r="E33" s="7"/>
    </row>
    <row r="34" ht="22.5" spans="1:5">
      <c r="A34" s="38"/>
      <c r="B34" s="39" t="s">
        <v>33</v>
      </c>
      <c r="C34" s="40"/>
      <c r="D34" s="7">
        <v>8000</v>
      </c>
      <c r="E34" s="7"/>
    </row>
    <row r="35" ht="38.25" spans="1:5">
      <c r="A35" s="38" t="s">
        <v>34</v>
      </c>
      <c r="B35" s="26" t="s">
        <v>35</v>
      </c>
      <c r="C35" s="13" t="s">
        <v>9</v>
      </c>
      <c r="D35" s="28">
        <f>D36+D37+D38</f>
        <v>0</v>
      </c>
      <c r="E35" s="7"/>
    </row>
    <row r="36" ht="33.75" spans="1:5">
      <c r="A36" s="34"/>
      <c r="B36" s="41" t="s">
        <v>36</v>
      </c>
      <c r="C36" s="40"/>
      <c r="D36" s="7">
        <v>0</v>
      </c>
      <c r="E36" s="7"/>
    </row>
    <row r="37" ht="22.5" spans="1:5">
      <c r="A37" s="34"/>
      <c r="B37" s="39" t="s">
        <v>99</v>
      </c>
      <c r="C37" s="40"/>
      <c r="D37" s="7">
        <v>0</v>
      </c>
      <c r="E37" s="7"/>
    </row>
    <row r="38" ht="22.5" spans="1:5">
      <c r="A38" s="34"/>
      <c r="B38" s="39" t="s">
        <v>38</v>
      </c>
      <c r="C38" s="40"/>
      <c r="D38" s="7">
        <v>0</v>
      </c>
      <c r="E38" s="7"/>
    </row>
    <row r="39" ht="15.75" spans="1:5">
      <c r="A39" s="32" t="s">
        <v>39</v>
      </c>
      <c r="B39" s="42" t="s">
        <v>40</v>
      </c>
      <c r="C39" s="21" t="s">
        <v>9</v>
      </c>
      <c r="D39" s="28">
        <f>D40+D41+D42+D44+D45+D46+D47</f>
        <v>26188.13</v>
      </c>
      <c r="E39" s="7"/>
    </row>
    <row r="40" spans="1:5">
      <c r="A40" s="43"/>
      <c r="B40" s="44" t="s">
        <v>41</v>
      </c>
      <c r="C40" s="45"/>
      <c r="D40" s="7">
        <v>3304.56</v>
      </c>
      <c r="E40" s="7"/>
    </row>
    <row r="41" spans="1:5">
      <c r="A41" s="43"/>
      <c r="B41" s="44" t="s">
        <v>42</v>
      </c>
      <c r="C41" s="45"/>
      <c r="D41" s="7">
        <v>12705</v>
      </c>
      <c r="E41" s="7"/>
    </row>
    <row r="42" ht="17.25" customHeight="1" spans="1:5">
      <c r="A42" s="43"/>
      <c r="B42" s="46" t="s">
        <v>43</v>
      </c>
      <c r="C42" s="45"/>
      <c r="D42" s="7">
        <v>7887.97</v>
      </c>
      <c r="E42" s="7"/>
    </row>
    <row r="43" ht="38.25" customHeight="1" spans="1:5">
      <c r="A43" s="32"/>
      <c r="B43" s="47" t="s">
        <v>44</v>
      </c>
      <c r="C43" s="45"/>
      <c r="D43" s="7"/>
      <c r="E43" s="7"/>
    </row>
    <row r="44" spans="1:5">
      <c r="A44" s="43"/>
      <c r="B44" s="48" t="s">
        <v>100</v>
      </c>
      <c r="C44" s="45"/>
      <c r="D44" s="7">
        <v>0</v>
      </c>
      <c r="E44" s="7"/>
    </row>
    <row r="45" spans="1:5">
      <c r="A45" s="43"/>
      <c r="B45" s="48" t="s">
        <v>101</v>
      </c>
      <c r="C45" s="45"/>
      <c r="D45" s="7">
        <v>429.75</v>
      </c>
      <c r="E45" s="7"/>
    </row>
    <row r="46" spans="1:5">
      <c r="A46" s="30"/>
      <c r="B46" s="48" t="s">
        <v>102</v>
      </c>
      <c r="C46" s="45"/>
      <c r="D46" s="7">
        <v>1860.85</v>
      </c>
      <c r="E46" s="7"/>
    </row>
    <row r="47" ht="22.5" spans="1:5">
      <c r="A47" s="43"/>
      <c r="B47" s="48" t="s">
        <v>335</v>
      </c>
      <c r="C47" s="45"/>
      <c r="D47" s="7"/>
      <c r="E47" s="7"/>
    </row>
    <row r="48" ht="38.25" spans="1:5">
      <c r="A48" s="13" t="s">
        <v>49</v>
      </c>
      <c r="B48" s="49" t="s">
        <v>50</v>
      </c>
      <c r="C48" s="50"/>
      <c r="D48" s="7"/>
      <c r="E48" s="7"/>
    </row>
    <row r="49" spans="1:5">
      <c r="A49" s="50"/>
      <c r="B49" s="51" t="s">
        <v>51</v>
      </c>
      <c r="C49" s="50"/>
      <c r="D49" s="7"/>
      <c r="E49" s="7"/>
    </row>
    <row r="50" ht="25.5" spans="1:5">
      <c r="A50" s="32"/>
      <c r="B50" s="52" t="s">
        <v>52</v>
      </c>
      <c r="C50" s="21" t="s">
        <v>9</v>
      </c>
      <c r="D50" s="28">
        <f>D51+D52+D53</f>
        <v>66476.49</v>
      </c>
      <c r="E50" s="7"/>
    </row>
    <row r="51" ht="22.5" spans="1:5">
      <c r="A51" s="34"/>
      <c r="B51" s="29" t="s">
        <v>53</v>
      </c>
      <c r="C51" s="40"/>
      <c r="D51" s="7">
        <v>65482.92</v>
      </c>
      <c r="E51" s="7"/>
    </row>
    <row r="52" spans="1:5">
      <c r="A52" s="32"/>
      <c r="B52" s="53" t="s">
        <v>54</v>
      </c>
      <c r="C52" s="40"/>
      <c r="D52" s="7">
        <v>0</v>
      </c>
      <c r="E52" s="7"/>
    </row>
    <row r="53" ht="22.5" spans="1:5">
      <c r="A53" s="32"/>
      <c r="B53" s="53" t="s">
        <v>55</v>
      </c>
      <c r="C53" s="40"/>
      <c r="D53" s="7">
        <v>993.57</v>
      </c>
      <c r="E53" s="7"/>
    </row>
    <row r="54" spans="1:5">
      <c r="A54" s="50"/>
      <c r="B54" s="78" t="s">
        <v>56</v>
      </c>
      <c r="C54" s="50"/>
      <c r="D54" s="7"/>
      <c r="E54" s="7"/>
    </row>
    <row r="55" ht="15" spans="1:5">
      <c r="A55" s="18"/>
      <c r="B55" s="79" t="s">
        <v>57</v>
      </c>
      <c r="C55" s="21" t="s">
        <v>9</v>
      </c>
      <c r="D55" s="28">
        <f>D56+D57+D58+D59+D60</f>
        <v>122779.26</v>
      </c>
      <c r="E55" s="7"/>
    </row>
    <row r="56" spans="1:5">
      <c r="A56" s="18"/>
      <c r="B56" s="80" t="s">
        <v>58</v>
      </c>
      <c r="C56" s="81"/>
      <c r="D56" s="7">
        <v>17260</v>
      </c>
      <c r="E56" s="7"/>
    </row>
    <row r="57" spans="1:5">
      <c r="A57" s="18"/>
      <c r="B57" s="80" t="s">
        <v>59</v>
      </c>
      <c r="C57" s="40"/>
      <c r="D57" s="7">
        <v>41517.3</v>
      </c>
      <c r="E57" s="7"/>
    </row>
    <row r="58" spans="1:5">
      <c r="A58" s="18"/>
      <c r="B58" s="80" t="s">
        <v>60</v>
      </c>
      <c r="C58" s="81"/>
      <c r="D58" s="7">
        <v>4120</v>
      </c>
      <c r="E58" s="7"/>
    </row>
    <row r="59" spans="1:5">
      <c r="A59" s="18"/>
      <c r="B59" s="80" t="s">
        <v>62</v>
      </c>
      <c r="C59" s="40"/>
      <c r="D59" s="7">
        <v>55702.62</v>
      </c>
      <c r="E59" s="7"/>
    </row>
    <row r="60" spans="1:5">
      <c r="A60" s="18"/>
      <c r="B60" s="29" t="s">
        <v>107</v>
      </c>
      <c r="C60" s="81"/>
      <c r="D60" s="7">
        <v>4179.34</v>
      </c>
      <c r="E60" s="7"/>
    </row>
    <row r="61" ht="15" spans="1:5">
      <c r="A61" s="34" t="s">
        <v>63</v>
      </c>
      <c r="B61" s="54" t="s">
        <v>66</v>
      </c>
      <c r="C61" s="55" t="s">
        <v>9</v>
      </c>
      <c r="D61" s="28">
        <v>4095</v>
      </c>
      <c r="E61" s="7"/>
    </row>
    <row r="62" ht="33.75" spans="1:5">
      <c r="A62" s="32"/>
      <c r="B62" s="56" t="s">
        <v>67</v>
      </c>
      <c r="C62" s="57"/>
      <c r="D62" s="7"/>
      <c r="E62" s="7"/>
    </row>
    <row r="63" ht="48" spans="1:5">
      <c r="A63" s="32" t="s">
        <v>65</v>
      </c>
      <c r="B63" s="58" t="s">
        <v>69</v>
      </c>
      <c r="C63" s="57" t="s">
        <v>9</v>
      </c>
      <c r="D63" s="28">
        <v>37912.5</v>
      </c>
      <c r="E63" s="7"/>
    </row>
    <row r="64" ht="60" spans="1:5">
      <c r="A64" s="32" t="s">
        <v>68</v>
      </c>
      <c r="B64" s="59" t="s">
        <v>108</v>
      </c>
      <c r="C64" s="57" t="s">
        <v>9</v>
      </c>
      <c r="D64" s="28">
        <v>101501.01</v>
      </c>
      <c r="E64" s="7"/>
    </row>
    <row r="65" ht="15" spans="1:5">
      <c r="A65" s="32" t="s">
        <v>70</v>
      </c>
      <c r="B65" s="60" t="s">
        <v>73</v>
      </c>
      <c r="C65" s="57" t="s">
        <v>9</v>
      </c>
      <c r="D65" s="28">
        <v>32488.7</v>
      </c>
      <c r="E65" s="7"/>
    </row>
    <row r="66" ht="15" spans="1:5">
      <c r="A66" s="32" t="s">
        <v>72</v>
      </c>
      <c r="B66" s="61" t="s">
        <v>74</v>
      </c>
      <c r="C66" s="57" t="s">
        <v>9</v>
      </c>
      <c r="D66" s="28">
        <f>D65+D64+D63+D61+D55+D50+D39+D35+D32+D29+D25</f>
        <v>493078.61</v>
      </c>
      <c r="E66" s="7"/>
    </row>
    <row r="67" ht="15.75" spans="1:5">
      <c r="A67" s="62"/>
      <c r="B67" s="63"/>
      <c r="C67" s="64"/>
      <c r="D67" s="65"/>
      <c r="E67" s="65"/>
    </row>
    <row r="68" ht="15.75" spans="1:5">
      <c r="A68" s="62"/>
      <c r="B68" s="63" t="s">
        <v>109</v>
      </c>
      <c r="C68" s="64"/>
      <c r="D68" s="65">
        <f>D6+D13+D15+D16+D61-D66</f>
        <v>-234148.76</v>
      </c>
      <c r="E68" s="65"/>
    </row>
    <row r="69" ht="15.75" spans="2:5">
      <c r="B69" s="63" t="s">
        <v>291</v>
      </c>
      <c r="C69" s="64"/>
      <c r="D69" s="65">
        <f>D7+D14-D61</f>
        <v>164372.67</v>
      </c>
      <c r="E69" s="65"/>
    </row>
    <row r="70" ht="15.75" spans="2:5">
      <c r="B70" s="63" t="s">
        <v>321</v>
      </c>
      <c r="C70" s="64"/>
      <c r="D70" s="65">
        <f>SUM(D68:D69)</f>
        <v>-69776.0899999999</v>
      </c>
      <c r="E70" s="65"/>
    </row>
    <row r="71" ht="15.75" spans="2:5">
      <c r="B71" s="63"/>
      <c r="C71" s="64"/>
      <c r="D71" s="65"/>
      <c r="E71" s="2"/>
    </row>
    <row r="72" ht="15.75" spans="2:5">
      <c r="B72" s="63"/>
      <c r="C72" s="64"/>
      <c r="D72" s="65"/>
      <c r="E72" s="2"/>
    </row>
    <row r="73" ht="15.75" spans="2:5">
      <c r="B73" s="63"/>
      <c r="C73" s="64"/>
      <c r="D73" s="65"/>
      <c r="E73" s="2"/>
    </row>
    <row r="74" ht="15.75" spans="2:4">
      <c r="B74" s="63"/>
      <c r="C74" s="64"/>
      <c r="D74" s="67"/>
    </row>
    <row r="75" spans="2:4">
      <c r="B75" s="68" t="s">
        <v>76</v>
      </c>
      <c r="C75" s="68"/>
      <c r="D75" s="68" t="s">
        <v>77</v>
      </c>
    </row>
    <row r="76" spans="2:4">
      <c r="B76" s="68" t="s">
        <v>78</v>
      </c>
      <c r="C76" s="68"/>
      <c r="D76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opLeftCell="A55" workbookViewId="0">
      <selection activeCell="I65" sqref="I65"/>
    </sheetView>
  </sheetViews>
  <sheetFormatPr defaultColWidth="9" defaultRowHeight="14.25" outlineLevelCol="5"/>
  <cols>
    <col min="1" max="1" width="5.57142857142857" style="1" customWidth="1"/>
    <col min="2" max="2" width="38.7142857142857" style="1" customWidth="1"/>
    <col min="3" max="3" width="8.57142857142857" style="1" customWidth="1"/>
    <col min="4" max="4" width="12.2857142857143" style="1" customWidth="1"/>
    <col min="5" max="5" width="11.5714285714286" style="1" customWidth="1"/>
    <col min="6" max="6" width="11.7142857142857" style="1" customWidth="1"/>
    <col min="7" max="7" width="11.2857142857143" style="1" customWidth="1"/>
    <col min="8" max="8" width="12.5714285714286" style="1" customWidth="1"/>
    <col min="9" max="9" width="15.5714285714286" style="1" customWidth="1"/>
    <col min="10" max="10" width="9.28571428571429" style="1" customWidth="1"/>
    <col min="11" max="11" width="9.57142857142857" style="1" customWidth="1"/>
    <col min="12" max="16384" width="9" style="1"/>
  </cols>
  <sheetData>
    <row r="1" ht="15" spans="2:4">
      <c r="B1" s="84" t="s">
        <v>0</v>
      </c>
      <c r="C1" s="2"/>
      <c r="D1" s="3"/>
    </row>
    <row r="2" ht="15" customHeight="1" spans="1:6">
      <c r="A2" s="4" t="s">
        <v>129</v>
      </c>
      <c r="B2" s="4"/>
      <c r="C2" s="4"/>
      <c r="D2" s="4"/>
      <c r="E2" s="4"/>
      <c r="F2" s="5"/>
    </row>
    <row r="3" ht="15" customHeight="1" spans="1:5">
      <c r="A3" s="5"/>
      <c r="B3" s="4" t="s">
        <v>336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337</v>
      </c>
    </row>
    <row r="6" spans="1:5">
      <c r="A6" s="7"/>
      <c r="B6" s="85" t="s">
        <v>141</v>
      </c>
      <c r="C6" s="85"/>
      <c r="D6" s="10">
        <v>-43632.91</v>
      </c>
      <c r="E6" s="10"/>
    </row>
    <row r="7" spans="1:5">
      <c r="A7" s="7"/>
      <c r="B7" s="85"/>
      <c r="C7" s="85"/>
      <c r="D7" s="10"/>
      <c r="E7" s="10"/>
    </row>
    <row r="8" spans="1:5">
      <c r="A8" s="7"/>
      <c r="B8" s="86" t="s">
        <v>5</v>
      </c>
      <c r="C8" s="85"/>
      <c r="D8" s="12">
        <v>5597.1</v>
      </c>
      <c r="E8" s="10"/>
    </row>
    <row r="9" spans="1:5">
      <c r="A9" s="7"/>
      <c r="B9" s="86" t="s">
        <v>7</v>
      </c>
      <c r="C9" s="85"/>
      <c r="D9" s="12">
        <v>4255.6</v>
      </c>
      <c r="E9" s="10"/>
    </row>
    <row r="10" spans="1:5">
      <c r="A10" s="7"/>
      <c r="B10" s="87" t="s">
        <v>8</v>
      </c>
      <c r="C10" s="85"/>
      <c r="D10" s="10">
        <v>644690.2</v>
      </c>
      <c r="E10" s="10"/>
    </row>
    <row r="11" spans="1:5">
      <c r="A11" s="7"/>
      <c r="B11" s="85"/>
      <c r="C11" s="85"/>
      <c r="D11" s="12"/>
      <c r="E11" s="10"/>
    </row>
    <row r="12" spans="1:5">
      <c r="A12" s="7"/>
      <c r="B12" s="87" t="s">
        <v>10</v>
      </c>
      <c r="C12" s="85"/>
      <c r="D12" s="12"/>
      <c r="E12" s="10"/>
    </row>
    <row r="13" spans="1:5">
      <c r="A13" s="7">
        <v>1</v>
      </c>
      <c r="B13" s="88" t="s">
        <v>11</v>
      </c>
      <c r="C13" s="85"/>
      <c r="D13" s="12">
        <v>614957.53</v>
      </c>
      <c r="E13" s="10"/>
    </row>
    <row r="14" spans="1:5">
      <c r="A14" s="7">
        <v>2</v>
      </c>
      <c r="B14" s="88" t="s">
        <v>12</v>
      </c>
      <c r="C14" s="85"/>
      <c r="D14" s="12">
        <v>10250</v>
      </c>
      <c r="E14" s="10"/>
    </row>
    <row r="15" spans="1:5">
      <c r="A15" s="7">
        <v>3</v>
      </c>
      <c r="B15" s="88"/>
      <c r="C15" s="85"/>
      <c r="D15" s="12">
        <v>0</v>
      </c>
      <c r="E15" s="10"/>
    </row>
    <row r="16" spans="1:5">
      <c r="A16" s="7"/>
      <c r="B16" s="87" t="s">
        <v>13</v>
      </c>
      <c r="C16" s="85"/>
      <c r="D16" s="10">
        <f>D13+D14+D15</f>
        <v>625207.53</v>
      </c>
      <c r="E16" s="10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89" t="s">
        <v>14</v>
      </c>
      <c r="C19" s="6"/>
    </row>
    <row r="20" spans="1:5">
      <c r="A20" s="14"/>
      <c r="B20" s="15"/>
      <c r="C20" s="15"/>
      <c r="D20" s="14"/>
      <c r="E20" s="14"/>
    </row>
    <row r="21" ht="15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56.25" customHeight="1" spans="1:5">
      <c r="A24" s="23"/>
      <c r="B24" s="26" t="s">
        <v>23</v>
      </c>
      <c r="C24" s="8" t="s">
        <v>9</v>
      </c>
      <c r="D24" s="28">
        <f>D25+D26+D27</f>
        <v>128708.17</v>
      </c>
      <c r="E24" s="7"/>
    </row>
    <row r="25" ht="82.5" customHeight="1" spans="1:5">
      <c r="A25" s="23"/>
      <c r="B25" s="29" t="s">
        <v>24</v>
      </c>
      <c r="C25" s="30"/>
      <c r="D25" s="7">
        <v>59535.76</v>
      </c>
      <c r="E25" s="7"/>
    </row>
    <row r="26" ht="120.75" customHeight="1" spans="1:5">
      <c r="A26" s="31"/>
      <c r="B26" s="29" t="s">
        <v>25</v>
      </c>
      <c r="C26" s="30"/>
      <c r="D26" s="7">
        <v>62023</v>
      </c>
      <c r="E26" s="7"/>
    </row>
    <row r="27" ht="22.5" spans="1:5">
      <c r="A27" s="32"/>
      <c r="B27" s="41" t="s">
        <v>26</v>
      </c>
      <c r="C27" s="30"/>
      <c r="D27" s="7">
        <v>7149.41</v>
      </c>
      <c r="E27" s="7"/>
    </row>
    <row r="28" ht="25.5" spans="1:5">
      <c r="A28" s="23"/>
      <c r="B28" s="26" t="s">
        <v>27</v>
      </c>
      <c r="C28" s="8" t="s">
        <v>9</v>
      </c>
      <c r="D28" s="28">
        <f>D29+D30</f>
        <v>6741.34</v>
      </c>
      <c r="E28" s="7"/>
    </row>
    <row r="29" ht="15.75" customHeight="1" spans="1:5">
      <c r="A29" s="34"/>
      <c r="B29" s="72" t="s">
        <v>28</v>
      </c>
      <c r="C29" s="36"/>
      <c r="D29" s="7">
        <v>5720</v>
      </c>
      <c r="E29" s="7"/>
    </row>
    <row r="30" ht="13" customHeight="1" spans="1:5">
      <c r="A30" s="23"/>
      <c r="B30" s="72" t="s">
        <v>29</v>
      </c>
      <c r="C30" s="36"/>
      <c r="D30" s="7">
        <v>1021.34</v>
      </c>
      <c r="E30" s="7"/>
    </row>
    <row r="31" ht="38.25" spans="1:5">
      <c r="A31" s="23" t="s">
        <v>30</v>
      </c>
      <c r="B31" s="26" t="s">
        <v>31</v>
      </c>
      <c r="C31" s="8" t="s">
        <v>9</v>
      </c>
      <c r="D31" s="28">
        <f>D32+D33</f>
        <v>38090</v>
      </c>
      <c r="E31" s="7"/>
    </row>
    <row r="32" ht="83" customHeight="1" spans="1:5">
      <c r="A32" s="38"/>
      <c r="B32" s="29" t="s">
        <v>32</v>
      </c>
      <c r="C32" s="30"/>
      <c r="D32" s="7">
        <v>28090</v>
      </c>
      <c r="E32" s="7"/>
    </row>
    <row r="33" ht="27" customHeight="1" spans="1:5">
      <c r="A33" s="38"/>
      <c r="B33" s="39" t="s">
        <v>33</v>
      </c>
      <c r="C33" s="40"/>
      <c r="D33" s="7">
        <v>10000</v>
      </c>
      <c r="E33" s="7"/>
    </row>
    <row r="34" ht="42" customHeight="1" spans="1:5">
      <c r="A34" s="38" t="s">
        <v>34</v>
      </c>
      <c r="B34" s="26" t="s">
        <v>35</v>
      </c>
      <c r="C34" s="8" t="s">
        <v>9</v>
      </c>
      <c r="D34" s="28">
        <f>D35+D36+D37</f>
        <v>0</v>
      </c>
      <c r="E34" s="7"/>
    </row>
    <row r="35" ht="39" customHeight="1" spans="1:5">
      <c r="A35" s="34"/>
      <c r="B35" s="41" t="s">
        <v>36</v>
      </c>
      <c r="C35" s="40"/>
      <c r="D35" s="7">
        <v>0</v>
      </c>
      <c r="E35" s="7"/>
    </row>
    <row r="36" ht="28" customHeight="1" spans="1:5">
      <c r="A36" s="34"/>
      <c r="B36" s="39" t="s">
        <v>99</v>
      </c>
      <c r="C36" s="40"/>
      <c r="D36" s="7">
        <v>0</v>
      </c>
      <c r="E36" s="7"/>
    </row>
    <row r="37" ht="28" customHeight="1" spans="1:5">
      <c r="A37" s="34"/>
      <c r="B37" s="39" t="s">
        <v>38</v>
      </c>
      <c r="C37" s="40"/>
      <c r="D37" s="7">
        <v>0</v>
      </c>
      <c r="E37" s="7"/>
    </row>
    <row r="38" ht="17.25" customHeight="1" spans="1:5">
      <c r="A38" s="32" t="s">
        <v>39</v>
      </c>
      <c r="B38" s="42" t="s">
        <v>40</v>
      </c>
      <c r="C38" s="8" t="s">
        <v>9</v>
      </c>
      <c r="D38" s="28">
        <f>D39+D40+D41+D43+D44+D45+D46</f>
        <v>39790.55</v>
      </c>
      <c r="E38" s="7"/>
    </row>
    <row r="39" ht="18.75" customHeight="1" spans="1:5">
      <c r="A39" s="43"/>
      <c r="B39" s="44" t="s">
        <v>41</v>
      </c>
      <c r="C39" s="45"/>
      <c r="D39" s="7">
        <v>4666.2</v>
      </c>
      <c r="E39" s="7"/>
    </row>
    <row r="40" ht="25.5" customHeight="1" spans="1:5">
      <c r="A40" s="43"/>
      <c r="B40" s="44" t="s">
        <v>42</v>
      </c>
      <c r="C40" s="45"/>
      <c r="D40" s="7">
        <v>17500</v>
      </c>
      <c r="E40" s="7"/>
    </row>
    <row r="41" ht="17.25" customHeight="1" spans="1:5">
      <c r="A41" s="43"/>
      <c r="B41" s="46" t="s">
        <v>43</v>
      </c>
      <c r="C41" s="45"/>
      <c r="D41" s="7">
        <v>14291.08</v>
      </c>
      <c r="E41" s="7"/>
    </row>
    <row r="42" ht="36" customHeight="1" spans="1:5">
      <c r="A42" s="32"/>
      <c r="B42" s="47" t="s">
        <v>44</v>
      </c>
      <c r="C42" s="45"/>
      <c r="D42" s="7"/>
      <c r="E42" s="7"/>
    </row>
    <row r="43" ht="16.5" customHeight="1" spans="1:5">
      <c r="A43" s="43"/>
      <c r="B43" s="48" t="s">
        <v>100</v>
      </c>
      <c r="C43" s="45"/>
      <c r="D43" s="7">
        <v>0</v>
      </c>
      <c r="E43" s="7"/>
    </row>
    <row r="44" ht="15" customHeight="1" spans="1:5">
      <c r="A44" s="43"/>
      <c r="B44" s="48" t="s">
        <v>101</v>
      </c>
      <c r="C44" s="45"/>
      <c r="D44" s="7">
        <v>629.75</v>
      </c>
      <c r="E44" s="7"/>
    </row>
    <row r="45" spans="1:5">
      <c r="A45" s="30"/>
      <c r="B45" s="48" t="s">
        <v>102</v>
      </c>
      <c r="C45" s="45"/>
      <c r="D45" s="7">
        <v>2703.52</v>
      </c>
      <c r="E45" s="7"/>
    </row>
    <row r="46" ht="27" customHeight="1" spans="1:5">
      <c r="A46" s="43"/>
      <c r="B46" s="48" t="s">
        <v>48</v>
      </c>
      <c r="C46" s="45"/>
      <c r="D46" s="7">
        <v>0</v>
      </c>
      <c r="E46" s="7"/>
    </row>
    <row r="47" ht="39" customHeight="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8" t="s">
        <v>9</v>
      </c>
      <c r="D49" s="28">
        <f>D50+D51+D52</f>
        <v>96645.6</v>
      </c>
      <c r="E49" s="7"/>
    </row>
    <row r="50" ht="22.5" spans="1:5">
      <c r="A50" s="34"/>
      <c r="B50" s="29" t="s">
        <v>53</v>
      </c>
      <c r="C50" s="40"/>
      <c r="D50" s="7">
        <v>94420.01</v>
      </c>
      <c r="E50" s="7"/>
    </row>
    <row r="51" spans="1:5">
      <c r="A51" s="32"/>
      <c r="B51" s="53" t="s">
        <v>54</v>
      </c>
      <c r="C51" s="40"/>
      <c r="D51" s="7">
        <v>0</v>
      </c>
      <c r="E51" s="7"/>
    </row>
    <row r="52" ht="22.5" spans="1:5">
      <c r="A52" s="32"/>
      <c r="B52" s="53" t="s">
        <v>55</v>
      </c>
      <c r="C52" s="40"/>
      <c r="D52" s="7">
        <v>2225.59</v>
      </c>
      <c r="E52" s="7"/>
    </row>
    <row r="53" ht="15" spans="1:5">
      <c r="A53" s="34" t="s">
        <v>63</v>
      </c>
      <c r="B53" s="54" t="s">
        <v>338</v>
      </c>
      <c r="C53" s="8" t="s">
        <v>9</v>
      </c>
      <c r="D53" s="28">
        <v>18084.69</v>
      </c>
      <c r="E53" s="7"/>
    </row>
    <row r="54" ht="39" customHeight="1" spans="1:5">
      <c r="A54" s="32"/>
      <c r="B54" s="56" t="s">
        <v>67</v>
      </c>
      <c r="C54" s="57"/>
      <c r="D54" s="28"/>
      <c r="E54" s="7"/>
    </row>
    <row r="55" ht="52" customHeight="1" spans="1:5">
      <c r="A55" s="32" t="s">
        <v>65</v>
      </c>
      <c r="B55" s="58" t="s">
        <v>69</v>
      </c>
      <c r="C55" s="8" t="s">
        <v>9</v>
      </c>
      <c r="D55" s="28">
        <v>40855</v>
      </c>
      <c r="E55" s="7"/>
    </row>
    <row r="56" ht="67" customHeight="1" spans="1:5">
      <c r="A56" s="32" t="s">
        <v>68</v>
      </c>
      <c r="B56" s="59" t="s">
        <v>108</v>
      </c>
      <c r="C56" s="8" t="s">
        <v>9</v>
      </c>
      <c r="D56" s="28">
        <v>202022.67</v>
      </c>
      <c r="E56" s="7"/>
    </row>
    <row r="57" ht="15" spans="1:5">
      <c r="A57" s="32" t="s">
        <v>70</v>
      </c>
      <c r="B57" s="60" t="s">
        <v>73</v>
      </c>
      <c r="C57" s="8" t="s">
        <v>9</v>
      </c>
      <c r="D57" s="28">
        <v>37512.45</v>
      </c>
      <c r="E57" s="7"/>
    </row>
    <row r="58" ht="15" spans="1:5">
      <c r="A58" s="32" t="s">
        <v>72</v>
      </c>
      <c r="B58" s="61" t="s">
        <v>74</v>
      </c>
      <c r="C58" s="8" t="s">
        <v>9</v>
      </c>
      <c r="D58" s="28">
        <f>D57+D56+D55+D53+D49+D38+D34+D31+D28+D24</f>
        <v>608450.47</v>
      </c>
      <c r="E58" s="7"/>
    </row>
    <row r="59" ht="15.75" spans="1:4">
      <c r="A59" s="62"/>
      <c r="B59" s="63"/>
      <c r="C59" s="64"/>
      <c r="D59" s="65"/>
    </row>
    <row r="60" ht="15.75" spans="1:4">
      <c r="A60" s="62"/>
      <c r="B60" s="63" t="s">
        <v>141</v>
      </c>
      <c r="C60" s="64"/>
      <c r="D60" s="65">
        <f>D6+D16-D58</f>
        <v>-26875.85</v>
      </c>
    </row>
    <row r="61" ht="15.75" spans="2:4">
      <c r="B61" s="63"/>
      <c r="C61" s="64"/>
      <c r="D61" s="65"/>
    </row>
    <row r="62" ht="15.75" spans="2:4">
      <c r="B62" s="63"/>
      <c r="C62" s="64"/>
      <c r="D62" s="65"/>
    </row>
    <row r="63" ht="15.75" spans="2:5">
      <c r="B63" s="63"/>
      <c r="C63" s="64"/>
      <c r="D63" s="66"/>
      <c r="E63" s="65"/>
    </row>
    <row r="64" ht="15.75" spans="2:5">
      <c r="B64" s="63"/>
      <c r="C64" s="64"/>
      <c r="D64" s="67"/>
      <c r="E64" s="90"/>
    </row>
    <row r="65" spans="2:5">
      <c r="B65" s="68" t="s">
        <v>76</v>
      </c>
      <c r="C65" s="68"/>
      <c r="D65" s="68" t="s">
        <v>77</v>
      </c>
      <c r="E65" s="68"/>
    </row>
    <row r="66" spans="2:5">
      <c r="B66" s="68" t="s">
        <v>78</v>
      </c>
      <c r="C66" s="68"/>
      <c r="D66" s="68" t="s">
        <v>79</v>
      </c>
      <c r="E66" s="68"/>
    </row>
  </sheetData>
  <mergeCells count="2">
    <mergeCell ref="A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opLeftCell="A55" workbookViewId="0">
      <selection activeCell="H61" sqref="H61"/>
    </sheetView>
  </sheetViews>
  <sheetFormatPr defaultColWidth="9" defaultRowHeight="14.25"/>
  <cols>
    <col min="1" max="1" width="4.71428571428571" style="1" customWidth="1"/>
    <col min="2" max="2" width="42.1428571428571" style="1" customWidth="1"/>
    <col min="3" max="3" width="9" style="1"/>
    <col min="4" max="4" width="14.8571428571429" style="1" customWidth="1"/>
    <col min="5" max="5" width="11.8571428571429" style="1" customWidth="1"/>
    <col min="6" max="6" width="13.7142857142857" style="1" customWidth="1"/>
    <col min="7" max="7" width="9" style="1"/>
    <col min="8" max="8" width="10.4285714285714" style="1" customWidth="1"/>
    <col min="9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5"/>
    </row>
    <row r="3" ht="15" customHeight="1" spans="1:5">
      <c r="A3" s="5"/>
      <c r="B3" s="4" t="s">
        <v>339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340</v>
      </c>
    </row>
    <row r="6" spans="1:5">
      <c r="A6" s="7"/>
      <c r="B6" s="8" t="s">
        <v>150</v>
      </c>
      <c r="C6" s="9" t="s">
        <v>9</v>
      </c>
      <c r="D6" s="10">
        <v>209728.51</v>
      </c>
      <c r="E6" s="7"/>
    </row>
    <row r="7" spans="1:5">
      <c r="A7" s="7"/>
      <c r="B7" s="8"/>
      <c r="C7" s="9" t="s">
        <v>9</v>
      </c>
      <c r="D7" s="10"/>
      <c r="E7" s="7"/>
    </row>
    <row r="8" spans="1:5">
      <c r="A8" s="7"/>
      <c r="B8" s="11" t="s">
        <v>5</v>
      </c>
      <c r="C8" s="9" t="s">
        <v>6</v>
      </c>
      <c r="D8" s="12">
        <v>4619.5</v>
      </c>
      <c r="E8" s="7"/>
    </row>
    <row r="9" spans="1:5">
      <c r="A9" s="7"/>
      <c r="B9" s="11" t="s">
        <v>7</v>
      </c>
      <c r="C9" s="9" t="s">
        <v>6</v>
      </c>
      <c r="D9" s="12">
        <v>3619.7</v>
      </c>
      <c r="E9" s="7"/>
    </row>
    <row r="10" spans="1:5">
      <c r="A10" s="7"/>
      <c r="B10" s="13" t="s">
        <v>8</v>
      </c>
      <c r="C10" s="8" t="s">
        <v>9</v>
      </c>
      <c r="D10" s="10">
        <v>659758.7</v>
      </c>
      <c r="E10" s="7"/>
    </row>
    <row r="11" spans="1:5">
      <c r="A11" s="7"/>
      <c r="B11" s="8"/>
      <c r="C11" s="8"/>
      <c r="D11" s="12"/>
      <c r="E11" s="7"/>
    </row>
    <row r="12" ht="17" customHeight="1" spans="1:5">
      <c r="A12" s="7"/>
      <c r="B12" s="13" t="s">
        <v>10</v>
      </c>
      <c r="C12" s="8"/>
      <c r="D12" s="12"/>
      <c r="E12" s="7"/>
    </row>
    <row r="13" spans="1:5">
      <c r="A13" s="7">
        <v>1</v>
      </c>
      <c r="B13" s="9" t="s">
        <v>93</v>
      </c>
      <c r="C13" s="9" t="s">
        <v>9</v>
      </c>
      <c r="D13" s="12">
        <v>548719.77</v>
      </c>
      <c r="E13" s="7"/>
    </row>
    <row r="14" spans="1:5">
      <c r="A14" s="7">
        <v>2</v>
      </c>
      <c r="B14" s="9" t="s">
        <v>94</v>
      </c>
      <c r="C14" s="9" t="s">
        <v>9</v>
      </c>
      <c r="D14" s="12">
        <v>17367.2</v>
      </c>
      <c r="E14" s="7"/>
    </row>
    <row r="15" spans="1:5">
      <c r="A15" s="7">
        <v>3</v>
      </c>
      <c r="B15" s="9" t="s">
        <v>12</v>
      </c>
      <c r="C15" s="9" t="s">
        <v>9</v>
      </c>
      <c r="D15" s="12">
        <v>7700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573786.97</v>
      </c>
      <c r="E16" s="7"/>
    </row>
    <row r="17" spans="1:5">
      <c r="A17" s="7"/>
      <c r="B17" s="8"/>
      <c r="C17" s="8"/>
      <c r="D17" s="7"/>
      <c r="E17" s="7"/>
    </row>
    <row r="18" spans="2:3">
      <c r="B18" s="6"/>
      <c r="C18" s="6"/>
    </row>
    <row r="19" spans="2:3">
      <c r="B19" s="6"/>
      <c r="C19" s="6" t="s">
        <v>14</v>
      </c>
    </row>
    <row r="20" spans="1:5">
      <c r="A20" s="14"/>
      <c r="B20" s="15"/>
      <c r="C20" s="15"/>
      <c r="D20" s="14"/>
      <c r="E20" s="14"/>
    </row>
    <row r="21" ht="15.75" customHeight="1" spans="1:5">
      <c r="A21" s="16" t="s">
        <v>15</v>
      </c>
      <c r="B21" s="17"/>
      <c r="C21" s="18" t="s">
        <v>95</v>
      </c>
      <c r="D21" s="19" t="s">
        <v>16</v>
      </c>
      <c r="E21" s="20"/>
    </row>
    <row r="22" ht="15" customHeight="1" spans="1:5">
      <c r="A22" s="16" t="s">
        <v>18</v>
      </c>
      <c r="B22" s="21" t="s">
        <v>19</v>
      </c>
      <c r="C22" s="21" t="s">
        <v>97</v>
      </c>
      <c r="D22" s="19" t="s">
        <v>20</v>
      </c>
      <c r="E22" s="22"/>
    </row>
    <row r="23" ht="25.5" spans="1:5">
      <c r="A23" s="23" t="s">
        <v>21</v>
      </c>
      <c r="B23" s="24" t="s">
        <v>98</v>
      </c>
      <c r="C23" s="25"/>
      <c r="D23" s="7"/>
      <c r="E23" s="7"/>
    </row>
    <row r="24" ht="41" customHeight="1" spans="1:5">
      <c r="A24" s="23"/>
      <c r="B24" s="26" t="s">
        <v>23</v>
      </c>
      <c r="C24" s="27" t="s">
        <v>9</v>
      </c>
      <c r="D24" s="28">
        <f>D25+D26+D27</f>
        <v>99640.28</v>
      </c>
      <c r="E24" s="7"/>
    </row>
    <row r="25" ht="78.75" spans="1:5">
      <c r="A25" s="23"/>
      <c r="B25" s="29" t="s">
        <v>24</v>
      </c>
      <c r="C25" s="30"/>
      <c r="D25" s="7">
        <v>49078.46</v>
      </c>
      <c r="E25" s="7"/>
    </row>
    <row r="26" ht="112.5" spans="1:5">
      <c r="A26" s="31"/>
      <c r="B26" s="29" t="s">
        <v>25</v>
      </c>
      <c r="C26" s="30"/>
      <c r="D26" s="7">
        <v>43612</v>
      </c>
      <c r="E26" s="7"/>
    </row>
    <row r="27" ht="22.5" spans="1:5">
      <c r="A27" s="32"/>
      <c r="B27" s="41" t="s">
        <v>26</v>
      </c>
      <c r="C27" s="30"/>
      <c r="D27" s="7">
        <v>6949.82</v>
      </c>
      <c r="E27" s="7"/>
    </row>
    <row r="28" ht="16" customHeight="1" spans="1:5">
      <c r="A28" s="23"/>
      <c r="B28" s="26" t="s">
        <v>27</v>
      </c>
      <c r="C28" s="27" t="s">
        <v>9</v>
      </c>
      <c r="D28" s="28">
        <f>D29+D30</f>
        <v>5937.46</v>
      </c>
      <c r="E28" s="7"/>
    </row>
    <row r="29" spans="1:5">
      <c r="A29" s="34"/>
      <c r="B29" s="72" t="s">
        <v>28</v>
      </c>
      <c r="C29" s="36"/>
      <c r="D29" s="7">
        <v>4200</v>
      </c>
      <c r="E29" s="7"/>
    </row>
    <row r="30" ht="13" customHeight="1" spans="1:5">
      <c r="A30" s="23"/>
      <c r="B30" s="72" t="s">
        <v>29</v>
      </c>
      <c r="C30" s="36"/>
      <c r="D30" s="7">
        <v>1737.46</v>
      </c>
      <c r="E30" s="7"/>
    </row>
    <row r="31" ht="38.25" spans="1:9">
      <c r="A31" s="23" t="s">
        <v>30</v>
      </c>
      <c r="B31" s="26" t="s">
        <v>31</v>
      </c>
      <c r="C31" s="37" t="s">
        <v>9</v>
      </c>
      <c r="D31" s="28">
        <f>D32+D33</f>
        <v>39405.48</v>
      </c>
      <c r="E31" s="7"/>
      <c r="F31" s="82"/>
      <c r="G31" s="82"/>
      <c r="H31" s="82"/>
      <c r="I31" s="82"/>
    </row>
    <row r="32" ht="69" customHeight="1" spans="1:9">
      <c r="A32" s="38"/>
      <c r="B32" s="29" t="s">
        <v>32</v>
      </c>
      <c r="C32" s="30"/>
      <c r="D32" s="7">
        <v>30405.48</v>
      </c>
      <c r="E32" s="7"/>
      <c r="F32" s="82"/>
      <c r="G32" s="82"/>
      <c r="H32" s="82"/>
      <c r="I32" s="82"/>
    </row>
    <row r="33" ht="23" customHeight="1" spans="1:9">
      <c r="A33" s="38"/>
      <c r="B33" s="39" t="s">
        <v>33</v>
      </c>
      <c r="C33" s="40"/>
      <c r="D33" s="7">
        <v>9000</v>
      </c>
      <c r="E33" s="7"/>
      <c r="F33" s="82"/>
      <c r="G33" s="82"/>
      <c r="H33" s="82"/>
      <c r="I33" s="82"/>
    </row>
    <row r="34" ht="38" customHeight="1" spans="1:9">
      <c r="A34" s="38" t="s">
        <v>34</v>
      </c>
      <c r="B34" s="26" t="s">
        <v>35</v>
      </c>
      <c r="C34" s="13" t="s">
        <v>9</v>
      </c>
      <c r="D34" s="28">
        <f>D35+D36+D37</f>
        <v>0</v>
      </c>
      <c r="E34" s="7"/>
      <c r="F34" s="83"/>
      <c r="G34" s="83"/>
      <c r="H34" s="83"/>
      <c r="I34" s="83"/>
    </row>
    <row r="35" ht="33" customHeight="1" spans="1:9">
      <c r="A35" s="34"/>
      <c r="B35" s="41" t="s">
        <v>36</v>
      </c>
      <c r="C35" s="40"/>
      <c r="D35" s="7">
        <v>0</v>
      </c>
      <c r="E35" s="7"/>
      <c r="F35" s="83"/>
      <c r="G35" s="83"/>
      <c r="H35" s="83"/>
      <c r="I35" s="83"/>
    </row>
    <row r="36" ht="23" customHeight="1" spans="1:9">
      <c r="A36" s="34"/>
      <c r="B36" s="39" t="s">
        <v>99</v>
      </c>
      <c r="C36" s="40"/>
      <c r="D36" s="7">
        <v>0</v>
      </c>
      <c r="E36" s="7"/>
      <c r="F36" s="66"/>
      <c r="G36" s="66"/>
      <c r="H36" s="66"/>
      <c r="I36" s="66"/>
    </row>
    <row r="37" ht="24" customHeight="1" spans="1:9">
      <c r="A37" s="34"/>
      <c r="B37" s="39" t="s">
        <v>38</v>
      </c>
      <c r="C37" s="40"/>
      <c r="D37" s="7">
        <v>0</v>
      </c>
      <c r="E37" s="7"/>
      <c r="F37" s="82"/>
      <c r="G37" s="66"/>
      <c r="H37" s="66"/>
      <c r="I37" s="66"/>
    </row>
    <row r="38" ht="17.25" customHeight="1" spans="1:9">
      <c r="A38" s="32" t="s">
        <v>39</v>
      </c>
      <c r="B38" s="42" t="s">
        <v>40</v>
      </c>
      <c r="C38" s="21" t="s">
        <v>9</v>
      </c>
      <c r="D38" s="28">
        <f>D39+D40+D41+D43+D44+D45+D46</f>
        <v>31227.84</v>
      </c>
      <c r="E38" s="7"/>
      <c r="F38" s="82"/>
      <c r="G38" s="66"/>
      <c r="H38" s="66"/>
      <c r="I38" s="66"/>
    </row>
    <row r="39" ht="14" customHeight="1" spans="1:9">
      <c r="A39" s="43"/>
      <c r="B39" s="44" t="s">
        <v>41</v>
      </c>
      <c r="C39" s="45"/>
      <c r="D39" s="7">
        <v>3371.4</v>
      </c>
      <c r="E39" s="7"/>
      <c r="F39" s="82"/>
      <c r="G39" s="66"/>
      <c r="H39" s="66"/>
      <c r="I39" s="66"/>
    </row>
    <row r="40" ht="12" customHeight="1" spans="1:9">
      <c r="A40" s="43"/>
      <c r="B40" s="44" t="s">
        <v>42</v>
      </c>
      <c r="C40" s="45"/>
      <c r="D40" s="7">
        <v>13200</v>
      </c>
      <c r="E40" s="7"/>
      <c r="F40" s="66"/>
      <c r="G40" s="66"/>
      <c r="H40" s="66"/>
      <c r="I40" s="66"/>
    </row>
    <row r="41" ht="14" customHeight="1" spans="1:9">
      <c r="A41" s="43"/>
      <c r="B41" s="46" t="s">
        <v>43</v>
      </c>
      <c r="C41" s="45"/>
      <c r="D41" s="7">
        <v>12857.25</v>
      </c>
      <c r="E41" s="7"/>
      <c r="F41" s="65"/>
      <c r="G41" s="66"/>
      <c r="H41" s="66"/>
      <c r="I41" s="66"/>
    </row>
    <row r="42" ht="34" customHeight="1" spans="1:9">
      <c r="A42" s="32"/>
      <c r="B42" s="47" t="s">
        <v>44</v>
      </c>
      <c r="C42" s="45"/>
      <c r="D42" s="7"/>
      <c r="E42" s="7"/>
      <c r="F42" s="83"/>
      <c r="G42" s="66"/>
      <c r="H42" s="66"/>
      <c r="I42" s="66"/>
    </row>
    <row r="43" ht="14" customHeight="1" spans="1:9">
      <c r="A43" s="43"/>
      <c r="B43" s="48" t="s">
        <v>100</v>
      </c>
      <c r="C43" s="45"/>
      <c r="D43" s="7">
        <v>0</v>
      </c>
      <c r="E43" s="7"/>
      <c r="F43" s="65"/>
      <c r="G43" s="66"/>
      <c r="H43" s="66"/>
      <c r="I43" s="66"/>
    </row>
    <row r="44" ht="12" customHeight="1" spans="1:9">
      <c r="A44" s="43"/>
      <c r="B44" s="48" t="s">
        <v>101</v>
      </c>
      <c r="C44" s="45"/>
      <c r="D44" s="7">
        <v>429.75</v>
      </c>
      <c r="E44" s="7"/>
      <c r="F44" s="65"/>
      <c r="G44" s="66"/>
      <c r="H44" s="66"/>
      <c r="I44" s="66"/>
    </row>
    <row r="45" ht="12" customHeight="1" spans="1:9">
      <c r="A45" s="30"/>
      <c r="B45" s="48" t="s">
        <v>102</v>
      </c>
      <c r="C45" s="45"/>
      <c r="D45" s="7">
        <v>1369.44</v>
      </c>
      <c r="E45" s="7"/>
      <c r="F45" s="65"/>
      <c r="G45" s="66"/>
      <c r="H45" s="66"/>
      <c r="I45" s="66"/>
    </row>
    <row r="46" ht="13" customHeight="1" spans="1:9">
      <c r="A46" s="43"/>
      <c r="B46" s="48" t="s">
        <v>48</v>
      </c>
      <c r="C46" s="45"/>
      <c r="D46" s="7">
        <v>0</v>
      </c>
      <c r="E46" s="7"/>
      <c r="F46" s="65"/>
      <c r="G46" s="66"/>
      <c r="H46" s="66"/>
      <c r="I46" s="66"/>
    </row>
    <row r="47" ht="39" customHeight="1" spans="1:9">
      <c r="A47" s="13" t="s">
        <v>49</v>
      </c>
      <c r="B47" s="49" t="s">
        <v>50</v>
      </c>
      <c r="C47" s="50"/>
      <c r="D47" s="7"/>
      <c r="E47" s="7"/>
      <c r="G47" s="66"/>
      <c r="H47" s="66"/>
      <c r="I47" s="66"/>
    </row>
    <row r="48" ht="15" spans="1:9">
      <c r="A48" s="50"/>
      <c r="B48" s="51" t="s">
        <v>51</v>
      </c>
      <c r="C48" s="50"/>
      <c r="D48" s="7"/>
      <c r="E48" s="7"/>
      <c r="G48" s="66"/>
      <c r="H48" s="66"/>
      <c r="I48" s="66"/>
    </row>
    <row r="49" ht="25.5" spans="1:9">
      <c r="A49" s="32"/>
      <c r="B49" s="52" t="s">
        <v>52</v>
      </c>
      <c r="C49" s="21" t="s">
        <v>9</v>
      </c>
      <c r="D49" s="28">
        <f>D50+D51+D52</f>
        <v>77185.51</v>
      </c>
      <c r="E49" s="7"/>
      <c r="G49" s="66"/>
      <c r="H49" s="66"/>
      <c r="I49" s="66"/>
    </row>
    <row r="50" ht="22.5" spans="1:9">
      <c r="A50" s="34"/>
      <c r="B50" s="29" t="s">
        <v>53</v>
      </c>
      <c r="C50" s="40"/>
      <c r="D50" s="7">
        <v>77185.51</v>
      </c>
      <c r="E50" s="7"/>
      <c r="G50" s="66"/>
      <c r="H50" s="66"/>
      <c r="I50" s="66"/>
    </row>
    <row r="51" spans="1:5">
      <c r="A51" s="32"/>
      <c r="B51" s="53" t="s">
        <v>54</v>
      </c>
      <c r="C51" s="40"/>
      <c r="D51" s="7">
        <v>0</v>
      </c>
      <c r="E51" s="7"/>
    </row>
    <row r="52" ht="22.5" spans="1:5">
      <c r="A52" s="32"/>
      <c r="B52" s="53" t="s">
        <v>55</v>
      </c>
      <c r="C52" s="40"/>
      <c r="D52" s="7">
        <v>0</v>
      </c>
      <c r="E52" s="7"/>
    </row>
    <row r="53" ht="16" customHeight="1" spans="1:5">
      <c r="A53" s="34" t="s">
        <v>63</v>
      </c>
      <c r="B53" s="54" t="s">
        <v>119</v>
      </c>
      <c r="C53" s="55" t="s">
        <v>9</v>
      </c>
      <c r="D53" s="28">
        <v>114508.8</v>
      </c>
      <c r="E53" s="7"/>
    </row>
    <row r="54" ht="33.75" spans="1:5">
      <c r="A54" s="32"/>
      <c r="B54" s="56" t="s">
        <v>67</v>
      </c>
      <c r="C54" s="57"/>
      <c r="D54" s="28"/>
      <c r="E54" s="7"/>
    </row>
    <row r="55" ht="48" spans="1:5">
      <c r="A55" s="32" t="s">
        <v>65</v>
      </c>
      <c r="B55" s="58" t="s">
        <v>69</v>
      </c>
      <c r="C55" s="57" t="s">
        <v>9</v>
      </c>
      <c r="D55" s="28">
        <v>55164.23</v>
      </c>
      <c r="E55" s="7"/>
    </row>
    <row r="56" ht="59" customHeight="1" spans="1:5">
      <c r="A56" s="32" t="s">
        <v>68</v>
      </c>
      <c r="B56" s="59" t="s">
        <v>108</v>
      </c>
      <c r="C56" s="57" t="s">
        <v>9</v>
      </c>
      <c r="D56" s="28">
        <v>155099.95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28">
        <v>34427.22</v>
      </c>
      <c r="E57" s="7"/>
    </row>
    <row r="58" ht="15" spans="1:5">
      <c r="A58" s="32" t="s">
        <v>72</v>
      </c>
      <c r="B58" s="61" t="s">
        <v>74</v>
      </c>
      <c r="C58" s="57" t="s">
        <v>9</v>
      </c>
      <c r="D58" s="28">
        <f>D57+D56+D55+D53+D49+D38+D34+D31+D28+D24</f>
        <v>612596.77</v>
      </c>
      <c r="E58" s="7"/>
    </row>
    <row r="59" ht="15.75" spans="1:5">
      <c r="A59" s="62"/>
      <c r="B59" s="63"/>
      <c r="C59" s="64"/>
      <c r="D59" s="65"/>
      <c r="E59" s="66"/>
    </row>
    <row r="60" ht="15.75" spans="1:5">
      <c r="A60" s="62"/>
      <c r="B60" s="63" t="s">
        <v>109</v>
      </c>
      <c r="C60" s="64"/>
      <c r="D60" s="65">
        <f>D6+D16-D58</f>
        <v>170918.71</v>
      </c>
      <c r="E60" s="66"/>
    </row>
    <row r="61" ht="15.75" spans="2:5">
      <c r="B61" s="63"/>
      <c r="C61" s="64"/>
      <c r="D61" s="65"/>
      <c r="E61" s="66"/>
    </row>
    <row r="62" ht="15.75" spans="2:6">
      <c r="B62" s="63"/>
      <c r="C62" s="64"/>
      <c r="D62" s="65"/>
      <c r="E62" s="66"/>
      <c r="F62" s="66"/>
    </row>
    <row r="63" ht="15.75" spans="2:6">
      <c r="B63" s="63"/>
      <c r="C63" s="64"/>
      <c r="D63" s="66"/>
      <c r="E63" s="65"/>
      <c r="F63" s="65"/>
    </row>
    <row r="64" ht="15.75" spans="2:5">
      <c r="B64" s="63"/>
      <c r="C64" s="64"/>
      <c r="D64" s="67"/>
      <c r="E64" s="65"/>
    </row>
    <row r="65" ht="15" spans="2:5">
      <c r="B65" s="68" t="s">
        <v>76</v>
      </c>
      <c r="C65" s="68"/>
      <c r="D65" s="68" t="s">
        <v>77</v>
      </c>
      <c r="E65" s="65"/>
    </row>
    <row r="66" ht="15" spans="2:5">
      <c r="B66" s="68" t="s">
        <v>78</v>
      </c>
      <c r="C66" s="68"/>
      <c r="D66" s="68" t="s">
        <v>79</v>
      </c>
      <c r="E66" s="65"/>
    </row>
    <row r="67" ht="15.75" spans="2:5">
      <c r="B67" s="63"/>
      <c r="C67" s="64"/>
      <c r="D67" s="67"/>
      <c r="E67" s="65"/>
    </row>
    <row r="68" ht="15.75" spans="2:5">
      <c r="B68" s="63"/>
      <c r="C68" s="64"/>
      <c r="D68" s="67"/>
      <c r="E68" s="65"/>
    </row>
  </sheetData>
  <mergeCells count="2">
    <mergeCell ref="A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opLeftCell="A52" workbookViewId="0">
      <selection activeCell="B61" sqref="B61"/>
    </sheetView>
  </sheetViews>
  <sheetFormatPr defaultColWidth="9" defaultRowHeight="14.25" outlineLevelCol="5"/>
  <cols>
    <col min="1" max="1" width="4.71428571428571" style="1" customWidth="1"/>
    <col min="2" max="2" width="38.7142857142857" style="1" customWidth="1"/>
    <col min="3" max="3" width="7.85714285714286" style="1" customWidth="1"/>
    <col min="4" max="4" width="12.2857142857143" style="1" customWidth="1"/>
    <col min="5" max="5" width="11.8571428571429" style="1" customWidth="1"/>
    <col min="6" max="6" width="9.71428571428571" style="1" customWidth="1"/>
    <col min="7" max="7" width="12.1428571428571" style="1" customWidth="1"/>
    <col min="8" max="8" width="13.4285714285714" style="1" customWidth="1"/>
    <col min="9" max="9" width="11.5714285714286" style="1" customWidth="1"/>
    <col min="10" max="10" width="9.57142857142857" style="1"/>
    <col min="11" max="11" width="11" style="1"/>
    <col min="12" max="12" width="10.7142857142857" style="1"/>
    <col min="13" max="13" width="9" style="1"/>
    <col min="14" max="14" width="9.57142857142857" style="1"/>
    <col min="15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322</v>
      </c>
      <c r="B2" s="4"/>
      <c r="C2" s="4"/>
      <c r="D2" s="4"/>
      <c r="E2" s="4"/>
      <c r="F2" s="4"/>
    </row>
    <row r="3" ht="15" customHeight="1" spans="1:5">
      <c r="A3" s="5"/>
      <c r="B3" s="4" t="s">
        <v>341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342</v>
      </c>
    </row>
    <row r="6" ht="15" spans="1:5">
      <c r="A6" s="7"/>
      <c r="B6" s="8" t="s">
        <v>150</v>
      </c>
      <c r="C6" s="13" t="s">
        <v>9</v>
      </c>
      <c r="D6" s="10">
        <v>-43721.99</v>
      </c>
      <c r="E6" s="28"/>
    </row>
    <row r="7" ht="15" spans="1:5">
      <c r="A7" s="7"/>
      <c r="B7" s="8"/>
      <c r="C7" s="13"/>
      <c r="D7" s="10"/>
      <c r="E7" s="28"/>
    </row>
    <row r="8" ht="15" spans="1:5">
      <c r="A8" s="7"/>
      <c r="B8" s="11" t="s">
        <v>5</v>
      </c>
      <c r="C8" s="13" t="s">
        <v>6</v>
      </c>
      <c r="D8" s="12">
        <v>7177</v>
      </c>
      <c r="E8" s="28"/>
    </row>
    <row r="9" ht="15" spans="1:5">
      <c r="A9" s="7"/>
      <c r="B9" s="11" t="s">
        <v>7</v>
      </c>
      <c r="C9" s="13" t="s">
        <v>6</v>
      </c>
      <c r="D9" s="12">
        <v>4991.09</v>
      </c>
      <c r="E9" s="28"/>
    </row>
    <row r="10" ht="15" spans="1:5">
      <c r="A10" s="7"/>
      <c r="B10" s="13" t="s">
        <v>8</v>
      </c>
      <c r="C10" s="13" t="s">
        <v>9</v>
      </c>
      <c r="D10" s="10">
        <v>1139967.26</v>
      </c>
      <c r="E10" s="28"/>
    </row>
    <row r="11" ht="15" spans="1:5">
      <c r="A11" s="7"/>
      <c r="B11" s="8"/>
      <c r="C11" s="8"/>
      <c r="D11" s="12"/>
      <c r="E11" s="28"/>
    </row>
    <row r="12" ht="15" spans="1:5">
      <c r="A12" s="7"/>
      <c r="B12" s="13" t="s">
        <v>10</v>
      </c>
      <c r="C12" s="8"/>
      <c r="D12" s="12"/>
      <c r="E12" s="28"/>
    </row>
    <row r="13" ht="15" spans="1:5">
      <c r="A13" s="7">
        <v>1</v>
      </c>
      <c r="B13" s="9" t="s">
        <v>93</v>
      </c>
      <c r="C13" s="9" t="s">
        <v>9</v>
      </c>
      <c r="D13" s="12">
        <v>1032915.73</v>
      </c>
      <c r="E13" s="28"/>
    </row>
    <row r="14" ht="15" spans="1:5">
      <c r="A14" s="7">
        <v>2</v>
      </c>
      <c r="B14" s="9" t="s">
        <v>12</v>
      </c>
      <c r="C14" s="9" t="s">
        <v>9</v>
      </c>
      <c r="D14" s="12">
        <v>0</v>
      </c>
      <c r="E14" s="28"/>
    </row>
    <row r="15" ht="15" spans="1:5">
      <c r="A15" s="7"/>
      <c r="B15" s="13" t="s">
        <v>13</v>
      </c>
      <c r="C15" s="8" t="s">
        <v>9</v>
      </c>
      <c r="D15" s="8">
        <f>SUM(D13:D14)</f>
        <v>1032915.73</v>
      </c>
      <c r="E15" s="28"/>
    </row>
    <row r="16" spans="1:5">
      <c r="A16" s="7"/>
      <c r="B16" s="8"/>
      <c r="C16" s="8"/>
      <c r="D16" s="8"/>
      <c r="E16" s="7"/>
    </row>
    <row r="17" spans="2:4">
      <c r="B17" s="6"/>
      <c r="C17" s="6"/>
      <c r="D17" s="6"/>
    </row>
    <row r="18" spans="2:4">
      <c r="B18" s="6"/>
      <c r="C18" s="6" t="s">
        <v>14</v>
      </c>
      <c r="D18" s="6"/>
    </row>
    <row r="19" spans="1:5">
      <c r="A19" s="14"/>
      <c r="B19" s="15"/>
      <c r="C19" s="15"/>
      <c r="D19" s="15"/>
      <c r="E19" s="14"/>
    </row>
    <row r="20" ht="15" spans="1:5">
      <c r="A20" s="16" t="s">
        <v>15</v>
      </c>
      <c r="B20" s="17"/>
      <c r="C20" s="18" t="s">
        <v>95</v>
      </c>
      <c r="D20" s="19" t="s">
        <v>16</v>
      </c>
      <c r="E20" s="20"/>
    </row>
    <row r="21" ht="15" spans="1:5">
      <c r="A21" s="16" t="s">
        <v>18</v>
      </c>
      <c r="B21" s="21" t="s">
        <v>19</v>
      </c>
      <c r="C21" s="21" t="s">
        <v>343</v>
      </c>
      <c r="D21" s="19" t="s">
        <v>20</v>
      </c>
      <c r="E21" s="20"/>
    </row>
    <row r="22" ht="25.5" spans="1:5">
      <c r="A22" s="23" t="s">
        <v>21</v>
      </c>
      <c r="B22" s="24" t="s">
        <v>98</v>
      </c>
      <c r="C22" s="25"/>
      <c r="D22" s="28"/>
      <c r="E22" s="7"/>
    </row>
    <row r="23" ht="51" spans="1:5">
      <c r="A23" s="23"/>
      <c r="B23" s="26" t="s">
        <v>23</v>
      </c>
      <c r="C23" s="8" t="s">
        <v>9</v>
      </c>
      <c r="D23" s="69">
        <f>D24+D25+D26</f>
        <v>134110.72</v>
      </c>
      <c r="E23" s="7"/>
    </row>
    <row r="24" ht="84" customHeight="1" spans="1:5">
      <c r="A24" s="23"/>
      <c r="B24" s="29" t="s">
        <v>24</v>
      </c>
      <c r="C24" s="30"/>
      <c r="D24" s="70">
        <v>63085.83</v>
      </c>
      <c r="E24" s="7"/>
    </row>
    <row r="25" ht="112.5" spans="1:5">
      <c r="A25" s="31"/>
      <c r="B25" s="29" t="s">
        <v>25</v>
      </c>
      <c r="C25" s="30"/>
      <c r="D25" s="70">
        <v>61442</v>
      </c>
      <c r="E25" s="7"/>
    </row>
    <row r="26" ht="22.5" spans="1:5">
      <c r="A26" s="32"/>
      <c r="B26" s="41" t="s">
        <v>26</v>
      </c>
      <c r="C26" s="71"/>
      <c r="D26" s="70">
        <v>9582.89</v>
      </c>
      <c r="E26" s="7"/>
    </row>
    <row r="27" ht="25.5" spans="1:5">
      <c r="A27" s="23"/>
      <c r="B27" s="26" t="s">
        <v>27</v>
      </c>
      <c r="C27" s="8" t="s">
        <v>9</v>
      </c>
      <c r="D27" s="69">
        <f>D28+D29</f>
        <v>13895.72</v>
      </c>
      <c r="E27" s="7"/>
    </row>
    <row r="28" spans="1:5">
      <c r="A28" s="34"/>
      <c r="B28" s="72" t="s">
        <v>28</v>
      </c>
      <c r="C28" s="36"/>
      <c r="D28" s="70">
        <v>11500</v>
      </c>
      <c r="E28" s="7"/>
    </row>
    <row r="29" spans="1:5">
      <c r="A29" s="23"/>
      <c r="B29" s="72" t="s">
        <v>29</v>
      </c>
      <c r="C29" s="36"/>
      <c r="D29" s="70">
        <v>2395.72</v>
      </c>
      <c r="E29" s="7"/>
    </row>
    <row r="30" ht="38.25" spans="1:5">
      <c r="A30" s="23" t="s">
        <v>30</v>
      </c>
      <c r="B30" s="26" t="s">
        <v>31</v>
      </c>
      <c r="C30" s="8" t="s">
        <v>9</v>
      </c>
      <c r="D30" s="69">
        <f>D31+D32</f>
        <v>57278.33</v>
      </c>
      <c r="E30" s="7"/>
    </row>
    <row r="31" ht="78.75" spans="1:5">
      <c r="A31" s="38"/>
      <c r="B31" s="29" t="s">
        <v>32</v>
      </c>
      <c r="C31" s="30"/>
      <c r="D31" s="70">
        <v>47278.33</v>
      </c>
      <c r="E31" s="7"/>
    </row>
    <row r="32" ht="22.5" spans="1:5">
      <c r="A32" s="38"/>
      <c r="B32" s="39" t="s">
        <v>33</v>
      </c>
      <c r="C32" s="40"/>
      <c r="D32" s="70">
        <v>10000</v>
      </c>
      <c r="E32" s="7"/>
    </row>
    <row r="33" ht="44.25" customHeight="1" spans="1:5">
      <c r="A33" s="38" t="s">
        <v>34</v>
      </c>
      <c r="B33" s="26" t="s">
        <v>35</v>
      </c>
      <c r="C33" s="8" t="s">
        <v>9</v>
      </c>
      <c r="D33" s="69">
        <f>D34+D35+D36</f>
        <v>1834</v>
      </c>
      <c r="E33" s="7"/>
    </row>
    <row r="34" ht="33.75" spans="1:5">
      <c r="A34" s="34"/>
      <c r="B34" s="41" t="s">
        <v>36</v>
      </c>
      <c r="C34" s="40"/>
      <c r="D34" s="70">
        <v>0</v>
      </c>
      <c r="E34" s="7"/>
    </row>
    <row r="35" ht="22.5" spans="1:5">
      <c r="A35" s="34"/>
      <c r="B35" s="39" t="s">
        <v>99</v>
      </c>
      <c r="C35" s="40"/>
      <c r="D35" s="70">
        <v>1834</v>
      </c>
      <c r="E35" s="7"/>
    </row>
    <row r="36" ht="22.5" spans="1:5">
      <c r="A36" s="34"/>
      <c r="B36" s="39" t="s">
        <v>38</v>
      </c>
      <c r="C36" s="40"/>
      <c r="D36" s="70">
        <v>0</v>
      </c>
      <c r="E36" s="7"/>
    </row>
    <row r="37" ht="15.75" spans="1:5">
      <c r="A37" s="32" t="s">
        <v>39</v>
      </c>
      <c r="B37" s="42" t="s">
        <v>40</v>
      </c>
      <c r="C37" s="8" t="s">
        <v>9</v>
      </c>
      <c r="D37" s="69">
        <f>D38+D39+D40+D42+D43+D44+D45</f>
        <v>44586.98</v>
      </c>
      <c r="E37" s="7"/>
    </row>
    <row r="38" spans="1:5">
      <c r="A38" s="43"/>
      <c r="B38" s="44" t="s">
        <v>41</v>
      </c>
      <c r="C38" s="45"/>
      <c r="D38" s="70">
        <v>2164.7</v>
      </c>
      <c r="E38" s="7"/>
    </row>
    <row r="39" ht="22.5" spans="1:5">
      <c r="A39" s="43"/>
      <c r="B39" s="44" t="s">
        <v>42</v>
      </c>
      <c r="C39" s="45"/>
      <c r="D39" s="70">
        <v>19710</v>
      </c>
      <c r="E39" s="7"/>
    </row>
    <row r="40" spans="1:5">
      <c r="A40" s="43"/>
      <c r="B40" s="46" t="s">
        <v>43</v>
      </c>
      <c r="C40" s="73"/>
      <c r="D40" s="70">
        <v>15496.92</v>
      </c>
      <c r="E40" s="7"/>
    </row>
    <row r="41" ht="33.75" spans="1:5">
      <c r="A41" s="32"/>
      <c r="B41" s="47" t="s">
        <v>44</v>
      </c>
      <c r="C41" s="74"/>
      <c r="D41" s="70"/>
      <c r="E41" s="7"/>
    </row>
    <row r="42" spans="1:5">
      <c r="A42" s="43"/>
      <c r="B42" s="48" t="s">
        <v>100</v>
      </c>
      <c r="C42" s="75"/>
      <c r="D42" s="70">
        <v>0</v>
      </c>
      <c r="E42" s="7"/>
    </row>
    <row r="43" spans="1:5">
      <c r="A43" s="43"/>
      <c r="B43" s="48" t="s">
        <v>101</v>
      </c>
      <c r="C43" s="75"/>
      <c r="D43" s="70">
        <v>859.5</v>
      </c>
      <c r="E43" s="7"/>
    </row>
    <row r="44" spans="1:5">
      <c r="A44" s="30"/>
      <c r="B44" s="48" t="s">
        <v>102</v>
      </c>
      <c r="C44" s="76"/>
      <c r="D44" s="70">
        <v>6355.86</v>
      </c>
      <c r="E44" s="7"/>
    </row>
    <row r="45" ht="22.5" spans="1:5">
      <c r="A45" s="43"/>
      <c r="B45" s="48" t="s">
        <v>48</v>
      </c>
      <c r="C45" s="76"/>
      <c r="D45" s="70">
        <v>0</v>
      </c>
      <c r="E45" s="7"/>
    </row>
    <row r="46" ht="39" customHeight="1" spans="1:5">
      <c r="A46" s="13" t="s">
        <v>49</v>
      </c>
      <c r="B46" s="49" t="s">
        <v>50</v>
      </c>
      <c r="C46" s="50"/>
      <c r="D46" s="70"/>
      <c r="E46" s="7"/>
    </row>
    <row r="47" ht="18.75" customHeight="1" spans="1:5">
      <c r="A47" s="50"/>
      <c r="B47" s="51" t="s">
        <v>51</v>
      </c>
      <c r="C47" s="50"/>
      <c r="D47" s="70"/>
      <c r="E47" s="7"/>
    </row>
    <row r="48" ht="25.5" spans="1:5">
      <c r="A48" s="32"/>
      <c r="B48" s="52" t="s">
        <v>52</v>
      </c>
      <c r="C48" s="8" t="s">
        <v>9</v>
      </c>
      <c r="D48" s="69">
        <f>D49+D50+D51</f>
        <v>102818.03</v>
      </c>
      <c r="E48" s="7"/>
    </row>
    <row r="49" ht="22.5" spans="1:5">
      <c r="A49" s="34"/>
      <c r="B49" s="29" t="s">
        <v>53</v>
      </c>
      <c r="C49" s="40"/>
      <c r="D49" s="70">
        <v>97528.94</v>
      </c>
      <c r="E49" s="7"/>
    </row>
    <row r="50" ht="16.5" customHeight="1" spans="1:5">
      <c r="A50" s="32"/>
      <c r="B50" s="53" t="s">
        <v>54</v>
      </c>
      <c r="C50" s="77"/>
      <c r="D50" s="70">
        <v>0</v>
      </c>
      <c r="E50" s="7"/>
    </row>
    <row r="51" ht="22.5" spans="1:5">
      <c r="A51" s="32"/>
      <c r="B51" s="53" t="s">
        <v>55</v>
      </c>
      <c r="C51" s="77"/>
      <c r="D51" s="70">
        <v>5289.09</v>
      </c>
      <c r="E51" s="7"/>
    </row>
    <row r="52" ht="15" customHeight="1" spans="1:5">
      <c r="A52" s="50"/>
      <c r="B52" s="78" t="s">
        <v>56</v>
      </c>
      <c r="C52" s="50"/>
      <c r="D52" s="70"/>
      <c r="E52" s="7"/>
    </row>
    <row r="53" ht="15" customHeight="1" spans="1:5">
      <c r="A53" s="18"/>
      <c r="B53" s="79" t="s">
        <v>57</v>
      </c>
      <c r="C53" s="8" t="s">
        <v>9</v>
      </c>
      <c r="D53" s="69">
        <f>D54+D55+D56+D57+D58</f>
        <v>206217.24</v>
      </c>
      <c r="E53" s="7"/>
    </row>
    <row r="54" ht="15" customHeight="1" spans="1:5">
      <c r="A54" s="18"/>
      <c r="B54" s="80" t="s">
        <v>58</v>
      </c>
      <c r="C54" s="81"/>
      <c r="D54" s="70">
        <v>33880.66</v>
      </c>
      <c r="E54" s="7"/>
    </row>
    <row r="55" spans="1:5">
      <c r="A55" s="18"/>
      <c r="B55" s="80" t="s">
        <v>59</v>
      </c>
      <c r="C55" s="40"/>
      <c r="D55" s="70">
        <v>49432.43</v>
      </c>
      <c r="E55" s="7"/>
    </row>
    <row r="56" spans="1:5">
      <c r="A56" s="18"/>
      <c r="B56" s="80" t="s">
        <v>60</v>
      </c>
      <c r="C56" s="81"/>
      <c r="D56" s="70">
        <v>8331.3</v>
      </c>
      <c r="E56" s="7"/>
    </row>
    <row r="57" spans="1:5">
      <c r="A57" s="18"/>
      <c r="B57" s="80" t="s">
        <v>62</v>
      </c>
      <c r="C57" s="40"/>
      <c r="D57" s="70">
        <v>104135.89</v>
      </c>
      <c r="E57" s="7"/>
    </row>
    <row r="58" spans="1:5">
      <c r="A58" s="18"/>
      <c r="B58" s="29" t="s">
        <v>107</v>
      </c>
      <c r="C58" s="81"/>
      <c r="D58" s="70">
        <v>10436.96</v>
      </c>
      <c r="E58" s="7"/>
    </row>
    <row r="59" spans="1:5">
      <c r="A59" s="34" t="s">
        <v>63</v>
      </c>
      <c r="B59" s="54" t="s">
        <v>66</v>
      </c>
      <c r="C59" s="8" t="s">
        <v>9</v>
      </c>
      <c r="D59" s="69">
        <v>124861.37</v>
      </c>
      <c r="E59" s="7"/>
    </row>
    <row r="60" ht="33.75" spans="1:5">
      <c r="A60" s="32"/>
      <c r="B60" s="56" t="s">
        <v>67</v>
      </c>
      <c r="C60" s="57"/>
      <c r="D60" s="70"/>
      <c r="E60" s="7"/>
    </row>
    <row r="61" ht="50" customHeight="1" spans="1:5">
      <c r="A61" s="32" t="s">
        <v>65</v>
      </c>
      <c r="B61" s="58" t="s">
        <v>69</v>
      </c>
      <c r="C61" s="8" t="s">
        <v>9</v>
      </c>
      <c r="D61" s="69">
        <v>76064.21</v>
      </c>
      <c r="E61" s="7"/>
    </row>
    <row r="62" ht="60" spans="1:5">
      <c r="A62" s="32" t="s">
        <v>68</v>
      </c>
      <c r="B62" s="59" t="s">
        <v>108</v>
      </c>
      <c r="C62" s="8" t="s">
        <v>9</v>
      </c>
      <c r="D62" s="69">
        <v>167700.62</v>
      </c>
      <c r="E62" s="7"/>
    </row>
    <row r="63" ht="15" spans="1:5">
      <c r="A63" s="32" t="s">
        <v>70</v>
      </c>
      <c r="B63" s="60" t="s">
        <v>73</v>
      </c>
      <c r="C63" s="8" t="s">
        <v>9</v>
      </c>
      <c r="D63" s="69">
        <v>61974.94</v>
      </c>
      <c r="E63" s="7"/>
    </row>
    <row r="64" spans="1:5">
      <c r="A64" s="32" t="s">
        <v>72</v>
      </c>
      <c r="B64" s="61" t="s">
        <v>74</v>
      </c>
      <c r="C64" s="8" t="s">
        <v>9</v>
      </c>
      <c r="D64" s="69">
        <f>D63+D62+D61+D59+D53+D48+D37+D33+D30+D27+D23</f>
        <v>991342.16</v>
      </c>
      <c r="E64" s="7"/>
    </row>
    <row r="65" ht="15.75" spans="1:5">
      <c r="A65" s="62"/>
      <c r="B65" s="63"/>
      <c r="C65" s="64"/>
      <c r="D65" s="66"/>
      <c r="E65" s="65"/>
    </row>
    <row r="66" ht="15.75" spans="1:5">
      <c r="A66" s="62"/>
      <c r="B66" s="63" t="s">
        <v>109</v>
      </c>
      <c r="C66" s="64"/>
      <c r="D66" s="66">
        <f>D6+D15-D64</f>
        <v>-2148.41999999993</v>
      </c>
      <c r="E66" s="65"/>
    </row>
    <row r="67" ht="15.75" spans="2:5">
      <c r="B67" s="63"/>
      <c r="C67" s="64"/>
      <c r="D67" s="66"/>
      <c r="E67" s="65"/>
    </row>
    <row r="68" ht="15.75" spans="2:5">
      <c r="B68" s="63"/>
      <c r="C68" s="64"/>
      <c r="D68" s="66"/>
      <c r="E68" s="65"/>
    </row>
    <row r="69" ht="15.75" spans="2:4">
      <c r="B69" s="63"/>
      <c r="C69" s="64"/>
      <c r="D69" s="67"/>
    </row>
    <row r="70" spans="2:4">
      <c r="B70" s="1" t="s">
        <v>76</v>
      </c>
      <c r="D70" s="1" t="s">
        <v>77</v>
      </c>
    </row>
    <row r="71" spans="2:4">
      <c r="B71" s="1" t="s">
        <v>78</v>
      </c>
      <c r="D71" s="1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opLeftCell="A26" workbookViewId="0">
      <selection activeCell="G24" sqref="G24"/>
    </sheetView>
  </sheetViews>
  <sheetFormatPr defaultColWidth="9" defaultRowHeight="14.25" outlineLevelCol="5"/>
  <cols>
    <col min="1" max="1" width="4.71428571428571" style="1" customWidth="1"/>
    <col min="2" max="2" width="43.5714285714286" style="1" customWidth="1"/>
    <col min="3" max="3" width="7.85714285714286" style="1" customWidth="1"/>
    <col min="4" max="4" width="13.2857142857143" style="1" customWidth="1"/>
    <col min="5" max="5" width="11.1428571428571" style="1" customWidth="1"/>
    <col min="6" max="6" width="11.2857142857143" style="1" customWidth="1"/>
    <col min="7" max="7" width="11" style="1" customWidth="1"/>
    <col min="8" max="8" width="11.8571428571429" style="1" customWidth="1"/>
    <col min="9" max="9" width="14.1428571428571" style="1" customWidth="1"/>
    <col min="10" max="10" width="9" style="1"/>
    <col min="11" max="11" width="9.57142857142857" style="1" customWidth="1"/>
    <col min="12" max="16384" width="9" style="1"/>
  </cols>
  <sheetData>
    <row r="1" ht="15" spans="3:4">
      <c r="C1" s="2" t="s">
        <v>0</v>
      </c>
      <c r="D1" s="3"/>
    </row>
    <row r="2" ht="15" customHeight="1" spans="1:6">
      <c r="A2" s="4" t="s">
        <v>129</v>
      </c>
      <c r="B2" s="4"/>
      <c r="C2" s="4"/>
      <c r="D2" s="4"/>
      <c r="E2" s="4"/>
      <c r="F2" s="4"/>
    </row>
    <row r="3" ht="15" customHeight="1" spans="1:5">
      <c r="A3" s="5"/>
      <c r="B3" s="4" t="s">
        <v>344</v>
      </c>
      <c r="C3" s="4"/>
      <c r="D3" s="4"/>
      <c r="E3" s="4"/>
    </row>
    <row r="4" spans="1:5">
      <c r="A4" s="5"/>
      <c r="B4" s="4"/>
      <c r="C4" s="4"/>
      <c r="D4" s="4"/>
      <c r="E4" s="4"/>
    </row>
    <row r="5" spans="2:4">
      <c r="B5" s="6" t="s">
        <v>81</v>
      </c>
      <c r="C5" s="6"/>
      <c r="D5" s="6" t="s">
        <v>345</v>
      </c>
    </row>
    <row r="6" spans="1:5">
      <c r="A6" s="7"/>
      <c r="B6" s="8" t="s">
        <v>89</v>
      </c>
      <c r="C6" s="9" t="s">
        <v>9</v>
      </c>
      <c r="D6" s="10">
        <v>14360</v>
      </c>
      <c r="E6" s="7"/>
    </row>
    <row r="7" spans="1:5">
      <c r="A7" s="7"/>
      <c r="B7" s="8" t="s">
        <v>90</v>
      </c>
      <c r="C7" s="9" t="s">
        <v>9</v>
      </c>
      <c r="D7" s="10">
        <v>26308.88</v>
      </c>
      <c r="E7" s="7"/>
    </row>
    <row r="8" spans="1:5">
      <c r="A8" s="7"/>
      <c r="B8" s="11" t="s">
        <v>5</v>
      </c>
      <c r="C8" s="9" t="s">
        <v>6</v>
      </c>
      <c r="D8" s="12">
        <v>5776.1</v>
      </c>
      <c r="E8" s="7"/>
    </row>
    <row r="9" spans="1:5">
      <c r="A9" s="7"/>
      <c r="B9" s="11" t="s">
        <v>7</v>
      </c>
      <c r="C9" s="9" t="s">
        <v>6</v>
      </c>
      <c r="D9" s="12">
        <v>4384.2</v>
      </c>
      <c r="E9" s="7"/>
    </row>
    <row r="10" ht="15" customHeight="1" spans="1:5">
      <c r="A10" s="7"/>
      <c r="B10" s="13" t="s">
        <v>8</v>
      </c>
      <c r="C10" s="8" t="s">
        <v>9</v>
      </c>
      <c r="D10" s="10">
        <v>723381.42</v>
      </c>
      <c r="E10" s="7"/>
    </row>
    <row r="11" ht="17.25" customHeight="1" spans="1:5">
      <c r="A11" s="7"/>
      <c r="B11" s="8"/>
      <c r="C11" s="8"/>
      <c r="D11" s="12"/>
      <c r="E11" s="7"/>
    </row>
    <row r="12" ht="15.75" customHeight="1" spans="1:5">
      <c r="A12" s="7"/>
      <c r="B12" s="13" t="s">
        <v>10</v>
      </c>
      <c r="C12" s="8"/>
      <c r="D12" s="12"/>
      <c r="E12" s="7"/>
    </row>
    <row r="13" ht="18" customHeight="1" spans="1:5">
      <c r="A13" s="7">
        <v>1</v>
      </c>
      <c r="B13" s="9" t="s">
        <v>93</v>
      </c>
      <c r="C13" s="9" t="s">
        <v>9</v>
      </c>
      <c r="D13" s="12">
        <v>621040.59</v>
      </c>
      <c r="E13" s="7"/>
    </row>
    <row r="14" ht="16.5" customHeight="1" spans="1:5">
      <c r="A14" s="7">
        <v>2</v>
      </c>
      <c r="B14" s="9" t="s">
        <v>94</v>
      </c>
      <c r="C14" s="9" t="s">
        <v>9</v>
      </c>
      <c r="D14" s="12">
        <v>91544.08</v>
      </c>
      <c r="E14" s="7"/>
    </row>
    <row r="15" ht="16" customHeight="1" spans="1:5">
      <c r="A15" s="7">
        <v>3</v>
      </c>
      <c r="B15" s="9" t="s">
        <v>12</v>
      </c>
      <c r="C15" s="9" t="s">
        <v>9</v>
      </c>
      <c r="D15" s="12">
        <v>0</v>
      </c>
      <c r="E15" s="7"/>
    </row>
    <row r="16" spans="1:5">
      <c r="A16" s="7"/>
      <c r="B16" s="13" t="s">
        <v>13</v>
      </c>
      <c r="C16" s="8" t="s">
        <v>9</v>
      </c>
      <c r="D16" s="10">
        <f>D13+D14+D15</f>
        <v>712584.67</v>
      </c>
      <c r="E16" s="7"/>
    </row>
    <row r="17" ht="15.75" customHeight="1" spans="2:3">
      <c r="B17" s="6"/>
      <c r="C17" s="6"/>
    </row>
    <row r="18" customHeight="1" spans="2:3">
      <c r="B18" s="6"/>
      <c r="C18" s="6" t="s">
        <v>14</v>
      </c>
    </row>
    <row r="19" ht="15.75" customHeight="1" spans="1:5">
      <c r="A19" s="14"/>
      <c r="B19" s="15"/>
      <c r="C19" s="15"/>
      <c r="D19" s="14"/>
      <c r="E19" s="14"/>
    </row>
    <row r="20" ht="16.5" customHeight="1" spans="1:5">
      <c r="A20" s="16" t="s">
        <v>15</v>
      </c>
      <c r="B20" s="17"/>
      <c r="C20" s="18" t="s">
        <v>95</v>
      </c>
      <c r="D20" s="19" t="s">
        <v>16</v>
      </c>
      <c r="E20" s="20"/>
    </row>
    <row r="21" ht="21" customHeight="1" spans="1:5">
      <c r="A21" s="16" t="s">
        <v>18</v>
      </c>
      <c r="B21" s="21" t="s">
        <v>19</v>
      </c>
      <c r="C21" s="21" t="s">
        <v>97</v>
      </c>
      <c r="D21" s="19" t="s">
        <v>20</v>
      </c>
      <c r="E21" s="22"/>
    </row>
    <row r="22" ht="25.5" spans="1:5">
      <c r="A22" s="23" t="s">
        <v>21</v>
      </c>
      <c r="B22" s="24" t="s">
        <v>98</v>
      </c>
      <c r="C22" s="25"/>
      <c r="D22" s="7"/>
      <c r="E22" s="7"/>
    </row>
    <row r="23" ht="41" customHeight="1" spans="1:5">
      <c r="A23" s="23"/>
      <c r="B23" s="26" t="s">
        <v>23</v>
      </c>
      <c r="C23" s="27" t="s">
        <v>9</v>
      </c>
      <c r="D23" s="28">
        <f>D24+D25+D26</f>
        <v>147578.82</v>
      </c>
      <c r="E23" s="7"/>
    </row>
    <row r="24" ht="81" customHeight="1" spans="1:5">
      <c r="A24" s="23"/>
      <c r="B24" s="29" t="s">
        <v>24</v>
      </c>
      <c r="C24" s="30"/>
      <c r="D24" s="7">
        <v>77577.16</v>
      </c>
      <c r="E24" s="7"/>
    </row>
    <row r="25" ht="112.5" spans="1:5">
      <c r="A25" s="31"/>
      <c r="B25" s="29" t="s">
        <v>25</v>
      </c>
      <c r="C25" s="30"/>
      <c r="D25" s="7">
        <v>61584</v>
      </c>
      <c r="E25" s="7"/>
    </row>
    <row r="26" ht="22" customHeight="1" spans="1:5">
      <c r="A26" s="32"/>
      <c r="B26" s="33" t="s">
        <v>26</v>
      </c>
      <c r="C26" s="30"/>
      <c r="D26" s="7">
        <v>8417.66</v>
      </c>
      <c r="E26" s="7"/>
    </row>
    <row r="27" ht="15" customHeight="1" spans="1:5">
      <c r="A27" s="23"/>
      <c r="B27" s="26" t="s">
        <v>27</v>
      </c>
      <c r="C27" s="27" t="s">
        <v>9</v>
      </c>
      <c r="D27" s="28">
        <f>D28+D29</f>
        <v>7824.42</v>
      </c>
      <c r="E27" s="7"/>
    </row>
    <row r="28" spans="1:5">
      <c r="A28" s="34"/>
      <c r="B28" s="35" t="s">
        <v>28</v>
      </c>
      <c r="C28" s="36"/>
      <c r="D28" s="7">
        <v>5720</v>
      </c>
      <c r="E28" s="7"/>
    </row>
    <row r="29" ht="15" customHeight="1" spans="1:5">
      <c r="A29" s="23"/>
      <c r="B29" s="35" t="s">
        <v>29</v>
      </c>
      <c r="C29" s="36"/>
      <c r="D29" s="7">
        <v>2104.42</v>
      </c>
      <c r="E29" s="7"/>
    </row>
    <row r="30" ht="39" customHeight="1" spans="1:5">
      <c r="A30" s="23" t="s">
        <v>30</v>
      </c>
      <c r="B30" s="26" t="s">
        <v>31</v>
      </c>
      <c r="C30" s="37" t="s">
        <v>9</v>
      </c>
      <c r="D30" s="28">
        <f>D31+D32</f>
        <v>41618.45</v>
      </c>
      <c r="E30" s="7"/>
    </row>
    <row r="31" ht="68" customHeight="1" spans="1:5">
      <c r="A31" s="38"/>
      <c r="B31" s="29" t="s">
        <v>32</v>
      </c>
      <c r="C31" s="30"/>
      <c r="D31" s="7">
        <v>32618.45</v>
      </c>
      <c r="E31" s="7"/>
    </row>
    <row r="32" ht="21" customHeight="1" spans="1:5">
      <c r="A32" s="38"/>
      <c r="B32" s="39" t="s">
        <v>33</v>
      </c>
      <c r="C32" s="40"/>
      <c r="D32" s="7">
        <v>9000</v>
      </c>
      <c r="E32" s="7"/>
    </row>
    <row r="33" ht="36" customHeight="1" spans="1:5">
      <c r="A33" s="38" t="s">
        <v>34</v>
      </c>
      <c r="B33" s="26" t="s">
        <v>35</v>
      </c>
      <c r="C33" s="13" t="s">
        <v>9</v>
      </c>
      <c r="D33" s="28">
        <f>D34+D35+D36</f>
        <v>0</v>
      </c>
      <c r="E33" s="7"/>
    </row>
    <row r="34" ht="32" customHeight="1" spans="1:5">
      <c r="A34" s="34"/>
      <c r="B34" s="41" t="s">
        <v>36</v>
      </c>
      <c r="C34" s="40"/>
      <c r="D34" s="7">
        <v>0</v>
      </c>
      <c r="E34" s="7"/>
    </row>
    <row r="35" ht="22" customHeight="1" spans="1:5">
      <c r="A35" s="34"/>
      <c r="B35" s="39" t="s">
        <v>99</v>
      </c>
      <c r="C35" s="40"/>
      <c r="D35" s="7">
        <v>0</v>
      </c>
      <c r="E35" s="7"/>
    </row>
    <row r="36" ht="21" customHeight="1" spans="1:5">
      <c r="A36" s="34"/>
      <c r="B36" s="39" t="s">
        <v>38</v>
      </c>
      <c r="C36" s="40"/>
      <c r="D36" s="7">
        <v>0</v>
      </c>
      <c r="E36" s="7"/>
    </row>
    <row r="37" ht="13" customHeight="1" spans="1:5">
      <c r="A37" s="32" t="s">
        <v>39</v>
      </c>
      <c r="B37" s="42" t="s">
        <v>40</v>
      </c>
      <c r="C37" s="21" t="s">
        <v>9</v>
      </c>
      <c r="D37" s="28">
        <f>D38+D39+D40+D42+D43+D44+D45</f>
        <v>49325.03</v>
      </c>
      <c r="E37" s="7"/>
    </row>
    <row r="38" ht="15" customHeight="1" spans="1:5">
      <c r="A38" s="43"/>
      <c r="B38" s="44" t="s">
        <v>41</v>
      </c>
      <c r="C38" s="45"/>
      <c r="D38" s="7">
        <v>2039.52</v>
      </c>
      <c r="E38" s="7"/>
    </row>
    <row r="39" spans="1:5">
      <c r="A39" s="43"/>
      <c r="B39" s="44" t="s">
        <v>42</v>
      </c>
      <c r="C39" s="45"/>
      <c r="D39" s="7">
        <v>29000.25</v>
      </c>
      <c r="E39" s="7"/>
    </row>
    <row r="40" spans="1:5">
      <c r="A40" s="43"/>
      <c r="B40" s="46" t="s">
        <v>43</v>
      </c>
      <c r="C40" s="45"/>
      <c r="D40" s="7">
        <v>15053.74</v>
      </c>
      <c r="E40" s="7"/>
    </row>
    <row r="41" ht="33.75" spans="1:5">
      <c r="A41" s="32"/>
      <c r="B41" s="47" t="s">
        <v>44</v>
      </c>
      <c r="C41" s="45"/>
      <c r="D41" s="7"/>
      <c r="E41" s="7"/>
    </row>
    <row r="42" spans="1:5">
      <c r="A42" s="43" t="s">
        <v>346</v>
      </c>
      <c r="B42" s="48" t="s">
        <v>100</v>
      </c>
      <c r="C42" s="45"/>
      <c r="D42" s="7">
        <v>0</v>
      </c>
      <c r="E42" s="7"/>
    </row>
    <row r="43" spans="1:5">
      <c r="A43" s="43"/>
      <c r="B43" s="48" t="s">
        <v>101</v>
      </c>
      <c r="C43" s="45"/>
      <c r="D43" s="7">
        <v>601.65</v>
      </c>
      <c r="E43" s="7"/>
    </row>
    <row r="44" ht="15" customHeight="1" spans="1:5">
      <c r="A44" s="30"/>
      <c r="B44" s="48" t="s">
        <v>102</v>
      </c>
      <c r="C44" s="45"/>
      <c r="D44" s="7">
        <v>2629.87</v>
      </c>
      <c r="E44" s="7"/>
    </row>
    <row r="45" ht="13" customHeight="1" spans="1:5">
      <c r="A45" s="43"/>
      <c r="B45" s="48" t="s">
        <v>48</v>
      </c>
      <c r="C45" s="45"/>
      <c r="D45" s="7">
        <v>0</v>
      </c>
      <c r="E45" s="7"/>
    </row>
    <row r="46" ht="38.25" spans="1:5">
      <c r="A46" s="13" t="s">
        <v>49</v>
      </c>
      <c r="B46" s="49" t="s">
        <v>50</v>
      </c>
      <c r="C46" s="50"/>
      <c r="D46" s="7"/>
      <c r="E46" s="7"/>
    </row>
    <row r="47" spans="1:5">
      <c r="A47" s="50"/>
      <c r="B47" s="51" t="s">
        <v>51</v>
      </c>
      <c r="C47" s="50"/>
      <c r="D47" s="7"/>
      <c r="E47" s="7"/>
    </row>
    <row r="48" ht="22" customHeight="1" spans="1:5">
      <c r="A48" s="32"/>
      <c r="B48" s="52" t="s">
        <v>52</v>
      </c>
      <c r="C48" s="21" t="s">
        <v>9</v>
      </c>
      <c r="D48" s="28">
        <f>D49+D50+D51</f>
        <v>110621.82</v>
      </c>
      <c r="E48" s="7"/>
    </row>
    <row r="49" ht="22.5" spans="1:5">
      <c r="A49" s="34"/>
      <c r="B49" s="29" t="s">
        <v>53</v>
      </c>
      <c r="C49" s="40"/>
      <c r="D49" s="7">
        <v>106205.97</v>
      </c>
      <c r="E49" s="7"/>
    </row>
    <row r="50" spans="1:5">
      <c r="A50" s="32"/>
      <c r="B50" s="53" t="s">
        <v>54</v>
      </c>
      <c r="C50" s="40"/>
      <c r="D50" s="7">
        <v>0</v>
      </c>
      <c r="E50" s="7"/>
    </row>
    <row r="51" ht="22.5" spans="1:5">
      <c r="A51" s="32"/>
      <c r="B51" s="53" t="s">
        <v>55</v>
      </c>
      <c r="C51" s="40"/>
      <c r="D51" s="7">
        <v>4415.85</v>
      </c>
      <c r="E51" s="7"/>
    </row>
    <row r="52" ht="13" customHeight="1" spans="1:5">
      <c r="A52" s="34" t="s">
        <v>63</v>
      </c>
      <c r="B52" s="54" t="s">
        <v>119</v>
      </c>
      <c r="C52" s="55" t="s">
        <v>9</v>
      </c>
      <c r="D52" s="28">
        <v>22022.36</v>
      </c>
      <c r="E52" s="7"/>
    </row>
    <row r="53" ht="33.75" spans="1:5">
      <c r="A53" s="32"/>
      <c r="B53" s="56" t="s">
        <v>67</v>
      </c>
      <c r="C53" s="57"/>
      <c r="D53" s="28"/>
      <c r="E53" s="7"/>
    </row>
    <row r="54" ht="48" spans="1:5">
      <c r="A54" s="32" t="s">
        <v>65</v>
      </c>
      <c r="B54" s="58" t="s">
        <v>69</v>
      </c>
      <c r="C54" s="57" t="s">
        <v>9</v>
      </c>
      <c r="D54" s="28">
        <v>66815.21</v>
      </c>
      <c r="E54" s="7"/>
    </row>
    <row r="55" ht="46" customHeight="1" spans="1:5">
      <c r="A55" s="32" t="s">
        <v>68</v>
      </c>
      <c r="B55" s="59" t="s">
        <v>108</v>
      </c>
      <c r="C55" s="57" t="s">
        <v>9</v>
      </c>
      <c r="D55" s="28">
        <v>182657.97</v>
      </c>
      <c r="E55" s="7"/>
    </row>
    <row r="56" ht="15" spans="1:5">
      <c r="A56" s="32" t="s">
        <v>70</v>
      </c>
      <c r="B56" s="60" t="s">
        <v>73</v>
      </c>
      <c r="C56" s="57" t="s">
        <v>9</v>
      </c>
      <c r="D56" s="28">
        <v>42755.08</v>
      </c>
      <c r="E56" s="7"/>
    </row>
    <row r="57" ht="15" spans="1:5">
      <c r="A57" s="32" t="s">
        <v>72</v>
      </c>
      <c r="B57" s="61" t="s">
        <v>74</v>
      </c>
      <c r="C57" s="57" t="s">
        <v>9</v>
      </c>
      <c r="D57" s="28">
        <f>D56+D55+D54+D52+D48+D37+D33+D30+D27+D23</f>
        <v>671219.16</v>
      </c>
      <c r="E57" s="7"/>
    </row>
    <row r="58" ht="19" customHeight="1" spans="1:5">
      <c r="A58" s="62"/>
      <c r="B58" s="63" t="s">
        <v>109</v>
      </c>
      <c r="C58" s="64"/>
      <c r="D58" s="65">
        <f>D6+D13+D15+D52-D57</f>
        <v>-13796.2100000001</v>
      </c>
      <c r="E58" s="66"/>
    </row>
    <row r="59" ht="15.75" spans="2:5">
      <c r="B59" s="63" t="s">
        <v>291</v>
      </c>
      <c r="C59" s="64"/>
      <c r="D59" s="65">
        <f>D7+D14-D52</f>
        <v>95830.6</v>
      </c>
      <c r="E59" s="66"/>
    </row>
    <row r="60" ht="15.75" spans="2:5">
      <c r="B60" s="63" t="s">
        <v>321</v>
      </c>
      <c r="C60" s="64"/>
      <c r="D60" s="65">
        <f>SUM(D58:D59)</f>
        <v>82034.3899999999</v>
      </c>
      <c r="E60" s="66"/>
    </row>
    <row r="61" ht="15.75" spans="2:4">
      <c r="B61" s="63"/>
      <c r="C61" s="64"/>
      <c r="D61" s="67"/>
    </row>
    <row r="62" spans="2:4">
      <c r="B62" s="68" t="s">
        <v>76</v>
      </c>
      <c r="C62" s="68"/>
      <c r="D62" s="68" t="s">
        <v>77</v>
      </c>
    </row>
    <row r="63" spans="2:4">
      <c r="B63" s="68" t="s">
        <v>78</v>
      </c>
      <c r="C63" s="68"/>
      <c r="D63" s="68" t="s">
        <v>79</v>
      </c>
    </row>
  </sheetData>
  <mergeCells count="2">
    <mergeCell ref="A2:F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workbookViewId="0">
      <selection activeCell="B52" sqref="B52:B53"/>
    </sheetView>
  </sheetViews>
  <sheetFormatPr defaultColWidth="9" defaultRowHeight="14.25" outlineLevelCol="6"/>
  <cols>
    <col min="1" max="1" width="6.28571428571429" style="1" customWidth="1"/>
    <col min="2" max="2" width="37.2857142857143" style="1" customWidth="1"/>
    <col min="3" max="3" width="7.71428571428571" style="1" customWidth="1"/>
    <col min="4" max="4" width="12.8571428571429" style="1" customWidth="1"/>
    <col min="5" max="5" width="12.5714285714286" style="1" customWidth="1"/>
    <col min="6" max="7" width="11.7142857142857" style="1" customWidth="1"/>
    <col min="8" max="8" width="12" style="1" customWidth="1"/>
    <col min="9" max="9" width="13.1428571428571" style="1" customWidth="1"/>
    <col min="10" max="10" width="9" style="1"/>
    <col min="11" max="11" width="9.57142857142857" style="1" customWidth="1"/>
    <col min="12" max="12" width="9" style="1"/>
    <col min="13" max="13" width="9.57142857142857" style="1" customWidth="1"/>
    <col min="14" max="14" width="9.28571428571429" style="1" customWidth="1"/>
    <col min="15" max="16384" width="9" style="1"/>
  </cols>
  <sheetData>
    <row r="1" ht="15" spans="2:7">
      <c r="B1" s="84" t="s">
        <v>0</v>
      </c>
      <c r="C1" s="2"/>
      <c r="D1" s="3"/>
      <c r="G1" s="2"/>
    </row>
    <row r="2" ht="15" customHeight="1" spans="1:7">
      <c r="A2" s="4" t="s">
        <v>129</v>
      </c>
      <c r="B2" s="4"/>
      <c r="C2" s="4"/>
      <c r="D2" s="4"/>
      <c r="E2" s="4"/>
      <c r="F2" s="5"/>
      <c r="G2" s="2"/>
    </row>
    <row r="3" ht="15" customHeight="1" spans="1:7">
      <c r="A3" s="5"/>
      <c r="B3" s="4" t="s">
        <v>130</v>
      </c>
      <c r="C3" s="4"/>
      <c r="D3" s="4"/>
      <c r="E3" s="4"/>
      <c r="G3" s="2"/>
    </row>
    <row r="4" ht="15" customHeight="1" spans="1:7">
      <c r="A4" s="5"/>
      <c r="B4" s="4"/>
      <c r="C4" s="4"/>
      <c r="D4" s="4"/>
      <c r="E4" s="4"/>
      <c r="G4" s="2"/>
    </row>
    <row r="5" ht="15" spans="2:7">
      <c r="B5" s="6" t="s">
        <v>81</v>
      </c>
      <c r="C5" s="6"/>
      <c r="D5" s="6" t="s">
        <v>131</v>
      </c>
      <c r="G5" s="2"/>
    </row>
    <row r="6" ht="15" spans="1:7">
      <c r="A6" s="7"/>
      <c r="B6" s="8" t="s">
        <v>89</v>
      </c>
      <c r="C6" s="9" t="s">
        <v>9</v>
      </c>
      <c r="D6" s="69">
        <v>-85020.79</v>
      </c>
      <c r="E6" s="7"/>
      <c r="G6" s="2"/>
    </row>
    <row r="7" ht="15" spans="1:6">
      <c r="A7" s="7"/>
      <c r="B7" s="8" t="s">
        <v>132</v>
      </c>
      <c r="C7" s="9" t="s">
        <v>9</v>
      </c>
      <c r="D7" s="69">
        <v>4247.98</v>
      </c>
      <c r="E7" s="7"/>
      <c r="F7" s="2"/>
    </row>
    <row r="8" ht="15" spans="1:6">
      <c r="A8" s="7"/>
      <c r="B8" s="11" t="s">
        <v>5</v>
      </c>
      <c r="C8" s="9" t="s">
        <v>133</v>
      </c>
      <c r="D8" s="70">
        <v>6568.9</v>
      </c>
      <c r="E8" s="7"/>
      <c r="F8" s="2"/>
    </row>
    <row r="9" ht="15" spans="1:6">
      <c r="A9" s="7"/>
      <c r="B9" s="11" t="s">
        <v>7</v>
      </c>
      <c r="C9" s="9" t="s">
        <v>133</v>
      </c>
      <c r="D9" s="70">
        <v>4256.2</v>
      </c>
      <c r="E9" s="7"/>
      <c r="F9" s="2"/>
    </row>
    <row r="10" ht="15" spans="1:6">
      <c r="A10" s="7"/>
      <c r="B10" s="13" t="s">
        <v>8</v>
      </c>
      <c r="C10" s="8" t="s">
        <v>9</v>
      </c>
      <c r="D10" s="69">
        <v>748638.72</v>
      </c>
      <c r="E10" s="7"/>
      <c r="F10" s="2"/>
    </row>
    <row r="11" ht="15" spans="1:6">
      <c r="A11" s="7"/>
      <c r="B11" s="8"/>
      <c r="C11" s="8"/>
      <c r="D11" s="70"/>
      <c r="E11" s="7"/>
      <c r="F11" s="2"/>
    </row>
    <row r="12" ht="15" spans="1:6">
      <c r="A12" s="7"/>
      <c r="B12" s="13" t="s">
        <v>10</v>
      </c>
      <c r="C12" s="8"/>
      <c r="D12" s="70"/>
      <c r="E12" s="7"/>
      <c r="F12" s="2"/>
    </row>
    <row r="13" ht="15" spans="1:6">
      <c r="A13" s="7">
        <v>1</v>
      </c>
      <c r="B13" s="9" t="s">
        <v>93</v>
      </c>
      <c r="C13" s="9" t="s">
        <v>9</v>
      </c>
      <c r="D13" s="70">
        <v>583368.53</v>
      </c>
      <c r="E13" s="7"/>
      <c r="F13" s="2"/>
    </row>
    <row r="14" ht="15" spans="1:6">
      <c r="A14" s="7">
        <v>2</v>
      </c>
      <c r="B14" s="9" t="s">
        <v>134</v>
      </c>
      <c r="C14" s="9" t="s">
        <v>9</v>
      </c>
      <c r="D14" s="70">
        <v>146526.54</v>
      </c>
      <c r="E14" s="7"/>
      <c r="F14" s="2"/>
    </row>
    <row r="15" ht="15" spans="1:6">
      <c r="A15" s="7">
        <v>3</v>
      </c>
      <c r="B15" s="9" t="s">
        <v>12</v>
      </c>
      <c r="C15" s="9" t="s">
        <v>9</v>
      </c>
      <c r="D15" s="70">
        <v>5850</v>
      </c>
      <c r="E15" s="7"/>
      <c r="F15" s="2"/>
    </row>
    <row r="16" ht="15" spans="1:6">
      <c r="A16" s="7"/>
      <c r="B16" s="13" t="s">
        <v>13</v>
      </c>
      <c r="C16" s="8" t="s">
        <v>9</v>
      </c>
      <c r="D16" s="69">
        <f>D13+D14+D15</f>
        <v>735745.07</v>
      </c>
      <c r="E16" s="7"/>
      <c r="F16" s="2"/>
    </row>
    <row r="17" ht="15" spans="2:6">
      <c r="B17" s="6"/>
      <c r="C17" s="6"/>
      <c r="F17" s="2"/>
    </row>
    <row r="18" ht="15" spans="2:6">
      <c r="B18" s="89" t="s">
        <v>14</v>
      </c>
      <c r="C18" s="6"/>
      <c r="F18" s="2"/>
    </row>
    <row r="19" ht="15" spans="1:6">
      <c r="A19" s="14"/>
      <c r="B19" s="15"/>
      <c r="C19" s="15"/>
      <c r="D19" s="14"/>
      <c r="E19" s="14"/>
      <c r="F19" s="2"/>
    </row>
    <row r="20" ht="15" spans="1:6">
      <c r="A20" s="16" t="s">
        <v>15</v>
      </c>
      <c r="B20" s="17"/>
      <c r="C20" s="18" t="s">
        <v>95</v>
      </c>
      <c r="D20" s="171" t="s">
        <v>135</v>
      </c>
      <c r="E20" s="171" t="s">
        <v>96</v>
      </c>
      <c r="F20" s="2"/>
    </row>
    <row r="21" ht="15" spans="1:6">
      <c r="A21" s="16" t="s">
        <v>18</v>
      </c>
      <c r="B21" s="21" t="s">
        <v>19</v>
      </c>
      <c r="C21" s="21" t="s">
        <v>97</v>
      </c>
      <c r="D21" s="171" t="s">
        <v>20</v>
      </c>
      <c r="E21" s="138"/>
      <c r="F21" s="2"/>
    </row>
    <row r="22" ht="25.5" spans="1:6">
      <c r="A22" s="23" t="s">
        <v>21</v>
      </c>
      <c r="B22" s="24" t="s">
        <v>98</v>
      </c>
      <c r="C22" s="25"/>
      <c r="D22" s="7"/>
      <c r="E22" s="7"/>
      <c r="F22" s="2"/>
    </row>
    <row r="23" ht="51" spans="1:6">
      <c r="A23" s="23"/>
      <c r="B23" s="26" t="s">
        <v>23</v>
      </c>
      <c r="C23" s="27" t="s">
        <v>9</v>
      </c>
      <c r="D23" s="127">
        <f>D24+D25+D26</f>
        <v>119829.4</v>
      </c>
      <c r="E23" s="7"/>
      <c r="F23" s="2"/>
    </row>
    <row r="24" ht="90" spans="1:6">
      <c r="A24" s="23"/>
      <c r="B24" s="29" t="s">
        <v>24</v>
      </c>
      <c r="C24" s="30"/>
      <c r="D24" s="126">
        <v>53334</v>
      </c>
      <c r="E24" s="7"/>
      <c r="F24" s="2"/>
    </row>
    <row r="25" ht="117" customHeight="1" spans="1:5">
      <c r="A25" s="31"/>
      <c r="B25" s="29" t="s">
        <v>25</v>
      </c>
      <c r="C25" s="30"/>
      <c r="D25" s="126">
        <v>58324.4</v>
      </c>
      <c r="E25" s="7"/>
    </row>
    <row r="26" ht="22.5" spans="1:5">
      <c r="A26" s="32"/>
      <c r="B26" s="41" t="s">
        <v>26</v>
      </c>
      <c r="C26" s="30"/>
      <c r="D26" s="126">
        <v>8171</v>
      </c>
      <c r="E26" s="7"/>
    </row>
    <row r="27" ht="27" customHeight="1" spans="1:5">
      <c r="A27" s="23"/>
      <c r="B27" s="26" t="s">
        <v>27</v>
      </c>
      <c r="C27" s="27" t="s">
        <v>9</v>
      </c>
      <c r="D27" s="127">
        <f>D28+D29</f>
        <v>8782</v>
      </c>
      <c r="E27" s="7"/>
    </row>
    <row r="28" ht="15.75" customHeight="1" spans="1:5">
      <c r="A28" s="34"/>
      <c r="B28" s="72" t="s">
        <v>28</v>
      </c>
      <c r="C28" s="36"/>
      <c r="D28" s="126">
        <v>7761</v>
      </c>
      <c r="E28" s="7"/>
    </row>
    <row r="29" spans="1:5">
      <c r="A29" s="23"/>
      <c r="B29" s="72" t="s">
        <v>29</v>
      </c>
      <c r="C29" s="36"/>
      <c r="D29" s="126">
        <v>1021</v>
      </c>
      <c r="E29" s="7"/>
    </row>
    <row r="30" ht="40.5" customHeight="1" spans="1:5">
      <c r="A30" s="23" t="s">
        <v>30</v>
      </c>
      <c r="B30" s="26" t="s">
        <v>31</v>
      </c>
      <c r="C30" s="37" t="s">
        <v>9</v>
      </c>
      <c r="D30" s="127">
        <f>D31+D32</f>
        <v>47100</v>
      </c>
      <c r="E30" s="7"/>
    </row>
    <row r="31" ht="80" customHeight="1" spans="1:5">
      <c r="A31" s="38"/>
      <c r="B31" s="29" t="s">
        <v>32</v>
      </c>
      <c r="C31" s="30"/>
      <c r="D31" s="126">
        <v>38100</v>
      </c>
      <c r="E31" s="7"/>
    </row>
    <row r="32" ht="25.5" customHeight="1" spans="1:5">
      <c r="A32" s="172"/>
      <c r="B32" s="39" t="s">
        <v>33</v>
      </c>
      <c r="C32" s="40"/>
      <c r="D32" s="126">
        <v>9000</v>
      </c>
      <c r="E32" s="7"/>
    </row>
    <row r="33" ht="53.25" customHeight="1" spans="1:5">
      <c r="A33" s="38" t="s">
        <v>34</v>
      </c>
      <c r="B33" s="26" t="s">
        <v>35</v>
      </c>
      <c r="C33" s="13" t="s">
        <v>9</v>
      </c>
      <c r="D33" s="127">
        <f>D34+D35+D36</f>
        <v>1965.38</v>
      </c>
      <c r="E33" s="7"/>
    </row>
    <row r="34" ht="34" customHeight="1" spans="1:5">
      <c r="A34" s="159"/>
      <c r="B34" s="41" t="s">
        <v>36</v>
      </c>
      <c r="C34" s="40"/>
      <c r="D34" s="126">
        <v>1105.38</v>
      </c>
      <c r="E34" s="7"/>
    </row>
    <row r="35" ht="23" customHeight="1" spans="1:5">
      <c r="A35" s="159"/>
      <c r="B35" s="39" t="s">
        <v>99</v>
      </c>
      <c r="C35" s="40"/>
      <c r="D35" s="126">
        <v>860</v>
      </c>
      <c r="E35" s="7"/>
    </row>
    <row r="36" ht="21" customHeight="1" spans="1:5">
      <c r="A36" s="159"/>
      <c r="B36" s="39" t="s">
        <v>38</v>
      </c>
      <c r="C36" s="40"/>
      <c r="D36" s="126">
        <v>0</v>
      </c>
      <c r="E36" s="7"/>
    </row>
    <row r="37" ht="18" customHeight="1" spans="1:5">
      <c r="A37" s="32" t="s">
        <v>39</v>
      </c>
      <c r="B37" s="52" t="s">
        <v>40</v>
      </c>
      <c r="C37" s="21" t="s">
        <v>9</v>
      </c>
      <c r="D37" s="127">
        <f>D38+D39+D40+D42+D43+D44+D45</f>
        <v>89611.85</v>
      </c>
      <c r="E37" s="7"/>
    </row>
    <row r="38" ht="15.75" customHeight="1" spans="1:5">
      <c r="A38" s="43"/>
      <c r="B38" s="44" t="s">
        <v>41</v>
      </c>
      <c r="C38" s="45"/>
      <c r="D38" s="126">
        <v>3684.24</v>
      </c>
      <c r="E38" s="7"/>
    </row>
    <row r="39" ht="24" customHeight="1" spans="1:5">
      <c r="A39" s="43"/>
      <c r="B39" s="44" t="s">
        <v>42</v>
      </c>
      <c r="C39" s="45"/>
      <c r="D39" s="126">
        <v>13500</v>
      </c>
      <c r="E39" s="7"/>
    </row>
    <row r="40" ht="15" customHeight="1" spans="1:5">
      <c r="A40" s="43"/>
      <c r="B40" s="46" t="s">
        <v>43</v>
      </c>
      <c r="C40" s="45"/>
      <c r="D40" s="126">
        <v>13495.52</v>
      </c>
      <c r="E40" s="7"/>
    </row>
    <row r="41" ht="46" customHeight="1" spans="1:5">
      <c r="A41" s="32"/>
      <c r="B41" s="47" t="s">
        <v>44</v>
      </c>
      <c r="C41" s="45"/>
      <c r="D41" s="126"/>
      <c r="E41" s="7"/>
    </row>
    <row r="42" ht="15.75" customHeight="1" spans="1:5">
      <c r="A42" s="43"/>
      <c r="B42" s="48" t="s">
        <v>100</v>
      </c>
      <c r="C42" s="45"/>
      <c r="D42" s="126">
        <v>0</v>
      </c>
      <c r="E42" s="7"/>
    </row>
    <row r="43" ht="15" customHeight="1" spans="1:5">
      <c r="A43" s="43"/>
      <c r="B43" s="48" t="s">
        <v>101</v>
      </c>
      <c r="C43" s="45"/>
      <c r="D43" s="126">
        <v>17270.37</v>
      </c>
      <c r="E43" s="7"/>
    </row>
    <row r="44" customHeight="1" spans="1:5">
      <c r="A44" s="30"/>
      <c r="B44" s="48" t="s">
        <v>102</v>
      </c>
      <c r="C44" s="45"/>
      <c r="D44" s="126">
        <v>5883.72</v>
      </c>
      <c r="E44" s="7"/>
    </row>
    <row r="45" ht="24" customHeight="1" spans="1:5">
      <c r="A45" s="43"/>
      <c r="B45" s="48" t="s">
        <v>48</v>
      </c>
      <c r="C45" s="45"/>
      <c r="D45" s="126">
        <v>35778</v>
      </c>
      <c r="E45" s="7"/>
    </row>
    <row r="46" ht="51" spans="1:5">
      <c r="A46" s="13" t="s">
        <v>49</v>
      </c>
      <c r="B46" s="49" t="s">
        <v>50</v>
      </c>
      <c r="C46" s="50"/>
      <c r="D46" s="126"/>
      <c r="E46" s="7"/>
    </row>
    <row r="47" ht="14" customHeight="1" spans="1:5">
      <c r="A47" s="50"/>
      <c r="B47" s="51" t="s">
        <v>51</v>
      </c>
      <c r="C47" s="50"/>
      <c r="D47" s="126"/>
      <c r="E47" s="7"/>
    </row>
    <row r="48" ht="25" customHeight="1" spans="1:5">
      <c r="A48" s="32"/>
      <c r="B48" s="52" t="s">
        <v>52</v>
      </c>
      <c r="C48" s="21" t="s">
        <v>9</v>
      </c>
      <c r="D48" s="127">
        <f>D49+D50+D51</f>
        <v>69537.25</v>
      </c>
      <c r="E48" s="7"/>
    </row>
    <row r="49" ht="22.5" spans="1:5">
      <c r="A49" s="34"/>
      <c r="B49" s="29" t="s">
        <v>53</v>
      </c>
      <c r="C49" s="40"/>
      <c r="D49" s="126">
        <v>66225.36</v>
      </c>
      <c r="E49" s="7"/>
    </row>
    <row r="50" spans="1:5">
      <c r="A50" s="32"/>
      <c r="B50" s="53" t="s">
        <v>54</v>
      </c>
      <c r="C50" s="40"/>
      <c r="D50" s="126">
        <v>0</v>
      </c>
      <c r="E50" s="7"/>
    </row>
    <row r="51" ht="22.5" spans="1:5">
      <c r="A51" s="32"/>
      <c r="B51" s="53" t="s">
        <v>55</v>
      </c>
      <c r="C51" s="40"/>
      <c r="D51" s="126">
        <v>3311.89</v>
      </c>
      <c r="E51" s="7"/>
    </row>
    <row r="52" ht="48" spans="1:5">
      <c r="A52" s="32" t="s">
        <v>63</v>
      </c>
      <c r="B52" s="58" t="s">
        <v>69</v>
      </c>
      <c r="C52" s="57" t="s">
        <v>9</v>
      </c>
      <c r="D52" s="127">
        <v>64864</v>
      </c>
      <c r="E52" s="7"/>
    </row>
    <row r="53" ht="60" spans="1:5">
      <c r="A53" s="32" t="s">
        <v>65</v>
      </c>
      <c r="B53" s="59" t="s">
        <v>71</v>
      </c>
      <c r="C53" s="57" t="s">
        <v>9</v>
      </c>
      <c r="D53" s="127">
        <v>153434.51</v>
      </c>
      <c r="E53" s="7"/>
    </row>
    <row r="54" ht="15" spans="1:5">
      <c r="A54" s="32" t="s">
        <v>68</v>
      </c>
      <c r="B54" s="60" t="s">
        <v>73</v>
      </c>
      <c r="C54" s="57" t="s">
        <v>9</v>
      </c>
      <c r="D54" s="127">
        <v>44144.7</v>
      </c>
      <c r="E54" s="7"/>
    </row>
    <row r="55" ht="21" customHeight="1" spans="1:5">
      <c r="A55" s="32" t="s">
        <v>70</v>
      </c>
      <c r="B55" s="61" t="s">
        <v>136</v>
      </c>
      <c r="C55" s="151" t="s">
        <v>9</v>
      </c>
      <c r="D55" s="127">
        <f>D23+D27+D30+D33+D37+D48+D52+D53+D54</f>
        <v>599269.09</v>
      </c>
      <c r="E55" s="7"/>
    </row>
    <row r="56" ht="15.75" spans="1:5">
      <c r="A56" s="62"/>
      <c r="B56" s="63"/>
      <c r="C56" s="64"/>
      <c r="D56" s="173"/>
      <c r="E56" s="7"/>
    </row>
    <row r="57" spans="1:5">
      <c r="A57" s="34" t="s">
        <v>72</v>
      </c>
      <c r="B57" s="8" t="s">
        <v>137</v>
      </c>
      <c r="C57" s="174" t="s">
        <v>9</v>
      </c>
      <c r="D57" s="127">
        <v>143602.48</v>
      </c>
      <c r="E57" s="7"/>
    </row>
    <row r="58" spans="1:5">
      <c r="A58" s="62"/>
      <c r="B58" s="63"/>
      <c r="C58" s="92"/>
      <c r="D58" s="152"/>
      <c r="E58" s="83"/>
    </row>
    <row r="59" spans="1:5">
      <c r="A59" s="62"/>
      <c r="B59" s="63"/>
      <c r="C59" s="92"/>
      <c r="D59" s="152"/>
      <c r="E59" s="83"/>
    </row>
    <row r="60" ht="15.75" spans="1:4">
      <c r="A60" s="62"/>
      <c r="B60" s="63"/>
      <c r="C60" s="64"/>
      <c r="D60" s="175"/>
    </row>
    <row r="61" ht="15.75" spans="1:4">
      <c r="A61" s="62"/>
      <c r="B61" s="63" t="s">
        <v>109</v>
      </c>
      <c r="C61" s="64"/>
      <c r="D61" s="175">
        <f>D6+D13+D15-D55</f>
        <v>-95071.3499999999</v>
      </c>
    </row>
    <row r="62" ht="15.75" spans="1:4">
      <c r="A62" s="62"/>
      <c r="B62" s="63" t="s">
        <v>138</v>
      </c>
      <c r="C62" s="64"/>
      <c r="D62" s="175">
        <f>D7+D14-D57</f>
        <v>7172.04000000001</v>
      </c>
    </row>
    <row r="63" ht="15.75" spans="1:4">
      <c r="A63" s="62"/>
      <c r="B63" s="63" t="s">
        <v>120</v>
      </c>
      <c r="C63" s="64"/>
      <c r="D63" s="175">
        <f>D61+D62</f>
        <v>-87899.3099999999</v>
      </c>
    </row>
    <row r="64" ht="15.75" spans="1:5">
      <c r="A64" s="62"/>
      <c r="B64" s="63"/>
      <c r="C64" s="64"/>
      <c r="D64" s="112"/>
      <c r="E64" s="109"/>
    </row>
    <row r="65" spans="1:1">
      <c r="A65" s="62"/>
    </row>
    <row r="66" spans="2:4">
      <c r="B66" s="68" t="s">
        <v>76</v>
      </c>
      <c r="C66" s="68"/>
      <c r="D66" s="68" t="s">
        <v>77</v>
      </c>
    </row>
    <row r="67" spans="2:4">
      <c r="B67" s="68" t="s">
        <v>78</v>
      </c>
      <c r="C67" s="68"/>
      <c r="D67" s="68" t="s">
        <v>79</v>
      </c>
    </row>
  </sheetData>
  <mergeCells count="2">
    <mergeCell ref="A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selection activeCell="L5" sqref="L5"/>
    </sheetView>
  </sheetViews>
  <sheetFormatPr defaultColWidth="9" defaultRowHeight="14.25" outlineLevelCol="5"/>
  <cols>
    <col min="1" max="1" width="4.71428571428571" style="1" customWidth="1"/>
    <col min="2" max="2" width="38.7142857142857" style="1" customWidth="1"/>
    <col min="3" max="3" width="7.71428571428571" style="1" customWidth="1"/>
    <col min="4" max="4" width="14.1428571428571" style="1" customWidth="1"/>
    <col min="5" max="5" width="13.1428571428571" style="1" customWidth="1"/>
    <col min="6" max="6" width="10.5714285714286" style="1" customWidth="1"/>
    <col min="7" max="7" width="11.8571428571429" style="1" customWidth="1"/>
    <col min="8" max="8" width="11.7142857142857" style="1" customWidth="1"/>
    <col min="9" max="9" width="12.2857142857143" style="1" customWidth="1"/>
    <col min="10" max="16384" width="9" style="1"/>
  </cols>
  <sheetData>
    <row r="1" ht="15" spans="2:4">
      <c r="B1" s="84" t="s">
        <v>0</v>
      </c>
      <c r="C1" s="2"/>
      <c r="D1" s="3"/>
    </row>
    <row r="2" ht="15" customHeight="1" spans="1:6">
      <c r="A2" s="4" t="s">
        <v>129</v>
      </c>
      <c r="B2" s="4"/>
      <c r="C2" s="4"/>
      <c r="D2" s="4"/>
      <c r="E2" s="4"/>
      <c r="F2" s="5"/>
    </row>
    <row r="3" ht="15" customHeight="1" spans="1:5">
      <c r="A3" s="5"/>
      <c r="B3" s="4" t="s">
        <v>139</v>
      </c>
      <c r="C3" s="4"/>
      <c r="D3" s="4"/>
      <c r="E3" s="4"/>
    </row>
    <row r="4" spans="2:4">
      <c r="B4" s="6"/>
      <c r="C4" s="6"/>
      <c r="D4" s="6"/>
    </row>
    <row r="5" spans="2:4">
      <c r="B5" s="6" t="s">
        <v>81</v>
      </c>
      <c r="C5" s="6"/>
      <c r="D5" s="6" t="s">
        <v>140</v>
      </c>
    </row>
    <row r="6" spans="1:5">
      <c r="A6" s="7"/>
      <c r="B6" s="8" t="s">
        <v>141</v>
      </c>
      <c r="C6" s="9" t="s">
        <v>9</v>
      </c>
      <c r="D6" s="127">
        <v>103452.54</v>
      </c>
      <c r="E6" s="7"/>
    </row>
    <row r="7" spans="1:5">
      <c r="A7" s="7"/>
      <c r="B7" s="11" t="s">
        <v>5</v>
      </c>
      <c r="C7" s="9" t="s">
        <v>6</v>
      </c>
      <c r="D7" s="126">
        <v>2919.3</v>
      </c>
      <c r="E7" s="7"/>
    </row>
    <row r="8" spans="1:5">
      <c r="A8" s="7"/>
      <c r="B8" s="11" t="s">
        <v>7</v>
      </c>
      <c r="C8" s="9" t="s">
        <v>6</v>
      </c>
      <c r="D8" s="126">
        <v>1900.7</v>
      </c>
      <c r="E8" s="7"/>
    </row>
    <row r="9" spans="1:5">
      <c r="A9" s="7"/>
      <c r="B9" s="13" t="s">
        <v>8</v>
      </c>
      <c r="C9" s="8" t="s">
        <v>9</v>
      </c>
      <c r="D9" s="126">
        <v>408627.17</v>
      </c>
      <c r="E9" s="7"/>
    </row>
    <row r="10" spans="1:5">
      <c r="A10" s="7"/>
      <c r="B10" s="8"/>
      <c r="C10" s="8"/>
      <c r="D10" s="126"/>
      <c r="E10" s="7"/>
    </row>
    <row r="11" spans="1:5">
      <c r="A11" s="7"/>
      <c r="B11" s="13" t="s">
        <v>10</v>
      </c>
      <c r="C11" s="8"/>
      <c r="D11" s="126"/>
      <c r="E11" s="7"/>
    </row>
    <row r="12" spans="1:5">
      <c r="A12" s="7">
        <v>1</v>
      </c>
      <c r="B12" s="9" t="s">
        <v>11</v>
      </c>
      <c r="C12" s="9" t="s">
        <v>9</v>
      </c>
      <c r="D12" s="126">
        <v>425758.94</v>
      </c>
      <c r="E12" s="7"/>
    </row>
    <row r="13" spans="1:5">
      <c r="A13" s="7">
        <v>2</v>
      </c>
      <c r="B13" s="9" t="s">
        <v>12</v>
      </c>
      <c r="C13" s="9" t="s">
        <v>9</v>
      </c>
      <c r="D13" s="126">
        <v>0</v>
      </c>
      <c r="E13" s="7"/>
    </row>
    <row r="14" spans="1:5">
      <c r="A14" s="7"/>
      <c r="B14" s="9"/>
      <c r="C14" s="8"/>
      <c r="D14" s="126"/>
      <c r="E14" s="7"/>
    </row>
    <row r="15" spans="1:5">
      <c r="A15" s="7"/>
      <c r="B15" s="13" t="s">
        <v>13</v>
      </c>
      <c r="C15" s="8" t="s">
        <v>9</v>
      </c>
      <c r="D15" s="127">
        <f>D12+D13+D14</f>
        <v>425758.94</v>
      </c>
      <c r="E15" s="7"/>
    </row>
    <row r="16" spans="1:5">
      <c r="A16" s="7"/>
      <c r="B16" s="8"/>
      <c r="C16" s="8"/>
      <c r="D16" s="7"/>
      <c r="E16" s="7"/>
    </row>
    <row r="17" spans="2:3">
      <c r="B17" s="6"/>
      <c r="C17" s="6"/>
    </row>
    <row r="18" spans="2:3">
      <c r="B18" s="89" t="s">
        <v>14</v>
      </c>
      <c r="C18" s="6"/>
    </row>
    <row r="19" spans="1:5">
      <c r="A19" s="14"/>
      <c r="B19" s="15"/>
      <c r="C19" s="15"/>
      <c r="D19" s="14"/>
      <c r="E19" s="14"/>
    </row>
    <row r="20" ht="15" spans="1:5">
      <c r="A20" s="16" t="s">
        <v>15</v>
      </c>
      <c r="B20" s="17"/>
      <c r="C20" s="18" t="s">
        <v>142</v>
      </c>
      <c r="D20" s="19" t="s">
        <v>16</v>
      </c>
      <c r="E20" s="171" t="s">
        <v>96</v>
      </c>
    </row>
    <row r="21" ht="18" customHeight="1" spans="1:5">
      <c r="A21" s="16" t="s">
        <v>18</v>
      </c>
      <c r="B21" s="21" t="s">
        <v>19</v>
      </c>
      <c r="C21" s="21" t="s">
        <v>143</v>
      </c>
      <c r="D21" s="19" t="s">
        <v>20</v>
      </c>
      <c r="E21" s="138"/>
    </row>
    <row r="22" ht="25.5" spans="1:5">
      <c r="A22" s="23" t="s">
        <v>21</v>
      </c>
      <c r="B22" s="24" t="s">
        <v>98</v>
      </c>
      <c r="C22" s="25"/>
      <c r="D22" s="7"/>
      <c r="E22" s="7"/>
    </row>
    <row r="23" ht="51" spans="1:5">
      <c r="A23" s="23"/>
      <c r="B23" s="26" t="s">
        <v>23</v>
      </c>
      <c r="C23" s="27" t="s">
        <v>9</v>
      </c>
      <c r="D23" s="127">
        <f>D24</f>
        <v>24405</v>
      </c>
      <c r="E23" s="7"/>
    </row>
    <row r="24" ht="81" customHeight="1" spans="1:5">
      <c r="A24" s="23"/>
      <c r="B24" s="29" t="s">
        <v>24</v>
      </c>
      <c r="C24" s="30">
        <v>1.07</v>
      </c>
      <c r="D24" s="126">
        <v>24405</v>
      </c>
      <c r="E24" s="7"/>
    </row>
    <row r="25" ht="38.25" spans="1:5">
      <c r="A25" s="23" t="s">
        <v>30</v>
      </c>
      <c r="B25" s="26" t="s">
        <v>31</v>
      </c>
      <c r="C25" s="37" t="s">
        <v>9</v>
      </c>
      <c r="D25" s="127">
        <f>D26+D27</f>
        <v>17506.9</v>
      </c>
      <c r="E25" s="7"/>
    </row>
    <row r="26" ht="78.75" spans="1:5">
      <c r="A26" s="38"/>
      <c r="B26" s="29" t="s">
        <v>32</v>
      </c>
      <c r="C26" s="30"/>
      <c r="D26" s="126">
        <v>10506.9</v>
      </c>
      <c r="E26" s="7"/>
    </row>
    <row r="27" ht="22.5" spans="1:5">
      <c r="A27" s="38"/>
      <c r="B27" s="39" t="s">
        <v>33</v>
      </c>
      <c r="C27" s="40"/>
      <c r="D27" s="126">
        <v>7000</v>
      </c>
      <c r="E27" s="7"/>
    </row>
    <row r="28" ht="38.25" spans="1:5">
      <c r="A28" s="38" t="s">
        <v>34</v>
      </c>
      <c r="B28" s="26" t="s">
        <v>35</v>
      </c>
      <c r="C28" s="13" t="s">
        <v>9</v>
      </c>
      <c r="D28" s="127">
        <f>D29+D30+D31</f>
        <v>492.41</v>
      </c>
      <c r="E28" s="7"/>
    </row>
    <row r="29" ht="33" customHeight="1" spans="1:5">
      <c r="A29" s="34"/>
      <c r="B29" s="41" t="s">
        <v>36</v>
      </c>
      <c r="C29" s="40"/>
      <c r="D29" s="126">
        <v>456</v>
      </c>
      <c r="E29" s="7"/>
    </row>
    <row r="30" ht="24.75" customHeight="1" spans="1:5">
      <c r="A30" s="13"/>
      <c r="B30" s="39" t="s">
        <v>37</v>
      </c>
      <c r="C30" s="40"/>
      <c r="D30" s="126">
        <v>36.41</v>
      </c>
      <c r="E30" s="7"/>
    </row>
    <row r="31" ht="22.5" spans="1:5">
      <c r="A31" s="34"/>
      <c r="B31" s="39" t="s">
        <v>38</v>
      </c>
      <c r="C31" s="40"/>
      <c r="D31" s="126">
        <v>0</v>
      </c>
      <c r="E31" s="7"/>
    </row>
    <row r="32" ht="15.75" spans="1:5">
      <c r="A32" s="32" t="s">
        <v>39</v>
      </c>
      <c r="B32" s="42" t="s">
        <v>40</v>
      </c>
      <c r="C32" s="21" t="s">
        <v>9</v>
      </c>
      <c r="D32" s="127">
        <f>D33+D34+D35+D37+D38</f>
        <v>8756.72</v>
      </c>
      <c r="E32" s="7"/>
    </row>
    <row r="33" spans="1:5">
      <c r="A33" s="43"/>
      <c r="B33" s="44" t="s">
        <v>41</v>
      </c>
      <c r="C33" s="45"/>
      <c r="D33" s="126">
        <v>0</v>
      </c>
      <c r="E33" s="7"/>
    </row>
    <row r="34" ht="22.5" spans="1:5">
      <c r="A34" s="43"/>
      <c r="B34" s="44" t="s">
        <v>42</v>
      </c>
      <c r="C34" s="45"/>
      <c r="D34" s="126">
        <v>0</v>
      </c>
      <c r="E34" s="7"/>
    </row>
    <row r="35" spans="1:5">
      <c r="A35" s="43"/>
      <c r="B35" s="46" t="s">
        <v>43</v>
      </c>
      <c r="C35" s="45"/>
      <c r="D35" s="126">
        <v>6026.72</v>
      </c>
      <c r="E35" s="7"/>
    </row>
    <row r="36" ht="33.75" spans="1:5">
      <c r="A36" s="32"/>
      <c r="B36" s="47" t="s">
        <v>44</v>
      </c>
      <c r="C36" s="45"/>
      <c r="D36" s="126"/>
      <c r="E36" s="7"/>
    </row>
    <row r="37" spans="1:5">
      <c r="A37" s="30"/>
      <c r="B37" s="48" t="s">
        <v>144</v>
      </c>
      <c r="C37" s="45"/>
      <c r="D37" s="126">
        <v>2730</v>
      </c>
      <c r="E37" s="7"/>
    </row>
    <row r="38" ht="22.5" spans="1:5">
      <c r="A38" s="43"/>
      <c r="B38" s="48" t="s">
        <v>145</v>
      </c>
      <c r="C38" s="45"/>
      <c r="D38" s="126">
        <v>0</v>
      </c>
      <c r="E38" s="7"/>
    </row>
    <row r="39" ht="38.25" spans="1:5">
      <c r="A39" s="13" t="s">
        <v>49</v>
      </c>
      <c r="B39" s="49" t="s">
        <v>50</v>
      </c>
      <c r="C39" s="50"/>
      <c r="D39" s="126"/>
      <c r="E39" s="7"/>
    </row>
    <row r="40" ht="16" customHeight="1" spans="1:5">
      <c r="A40" s="50"/>
      <c r="B40" s="51" t="s">
        <v>51</v>
      </c>
      <c r="C40" s="50"/>
      <c r="D40" s="126"/>
      <c r="E40" s="7"/>
    </row>
    <row r="41" ht="25.5" spans="1:5">
      <c r="A41" s="32"/>
      <c r="B41" s="52" t="s">
        <v>52</v>
      </c>
      <c r="C41" s="21" t="s">
        <v>9</v>
      </c>
      <c r="D41" s="127">
        <f>D42+D43+D44</f>
        <v>34225.4</v>
      </c>
      <c r="E41" s="7"/>
    </row>
    <row r="42" ht="22.5" spans="1:5">
      <c r="A42" s="34"/>
      <c r="B42" s="29" t="s">
        <v>53</v>
      </c>
      <c r="C42" s="40"/>
      <c r="D42" s="126">
        <v>34225.4</v>
      </c>
      <c r="E42" s="7"/>
    </row>
    <row r="43" spans="1:5">
      <c r="A43" s="32"/>
      <c r="B43" s="53" t="s">
        <v>54</v>
      </c>
      <c r="C43" s="40"/>
      <c r="D43" s="126">
        <v>0</v>
      </c>
      <c r="E43" s="7"/>
    </row>
    <row r="44" ht="22.5" spans="1:5">
      <c r="A44" s="32"/>
      <c r="B44" s="53" t="s">
        <v>55</v>
      </c>
      <c r="C44" s="40"/>
      <c r="D44" s="126">
        <v>0</v>
      </c>
      <c r="E44" s="7"/>
    </row>
    <row r="45" spans="1:5">
      <c r="A45" s="50"/>
      <c r="B45" s="78" t="s">
        <v>56</v>
      </c>
      <c r="C45" s="50"/>
      <c r="D45" s="126"/>
      <c r="E45" s="7"/>
    </row>
    <row r="46" spans="1:5">
      <c r="A46" s="18"/>
      <c r="B46" s="79" t="s">
        <v>57</v>
      </c>
      <c r="C46" s="21" t="s">
        <v>9</v>
      </c>
      <c r="D46" s="127">
        <f>D47+D48+D49+D50</f>
        <v>95455.79</v>
      </c>
      <c r="E46" s="7"/>
    </row>
    <row r="47" spans="1:5">
      <c r="A47" s="18"/>
      <c r="B47" s="80" t="s">
        <v>58</v>
      </c>
      <c r="C47" s="81"/>
      <c r="D47" s="126">
        <v>30141.07</v>
      </c>
      <c r="E47" s="7"/>
    </row>
    <row r="48" spans="1:5">
      <c r="A48" s="18"/>
      <c r="B48" s="80" t="s">
        <v>59</v>
      </c>
      <c r="C48" s="81"/>
      <c r="D48" s="126">
        <v>57021</v>
      </c>
      <c r="E48" s="7"/>
    </row>
    <row r="49" spans="1:5">
      <c r="A49" s="18"/>
      <c r="B49" s="80" t="s">
        <v>60</v>
      </c>
      <c r="C49" s="81"/>
      <c r="D49" s="126">
        <v>3421</v>
      </c>
      <c r="E49" s="7"/>
    </row>
    <row r="50" spans="1:5">
      <c r="A50" s="18"/>
      <c r="B50" s="29" t="s">
        <v>107</v>
      </c>
      <c r="C50" s="81"/>
      <c r="D50" s="126">
        <v>4872.72</v>
      </c>
      <c r="E50" s="7"/>
    </row>
    <row r="51" spans="1:5">
      <c r="A51" s="34" t="s">
        <v>63</v>
      </c>
      <c r="B51" s="54" t="s">
        <v>66</v>
      </c>
      <c r="C51" s="55" t="s">
        <v>9</v>
      </c>
      <c r="D51" s="127">
        <v>45751.58</v>
      </c>
      <c r="E51" s="7"/>
    </row>
    <row r="52" ht="33.75" spans="1:5">
      <c r="A52" s="32"/>
      <c r="B52" s="56" t="s">
        <v>67</v>
      </c>
      <c r="C52" s="57"/>
      <c r="D52" s="126"/>
      <c r="E52" s="7"/>
    </row>
    <row r="53" ht="25.5" spans="1:5">
      <c r="A53" s="32" t="s">
        <v>65</v>
      </c>
      <c r="B53" s="52" t="s">
        <v>146</v>
      </c>
      <c r="C53" s="57" t="s">
        <v>9</v>
      </c>
      <c r="D53" s="127">
        <v>0</v>
      </c>
      <c r="E53" s="7"/>
    </row>
    <row r="54" ht="25.5" spans="1:5">
      <c r="A54" s="32" t="s">
        <v>68</v>
      </c>
      <c r="B54" s="52" t="s">
        <v>147</v>
      </c>
      <c r="C54" s="57" t="s">
        <v>9</v>
      </c>
      <c r="D54" s="127">
        <v>14825</v>
      </c>
      <c r="E54" s="7"/>
    </row>
    <row r="55" ht="48" spans="1:5">
      <c r="A55" s="32" t="s">
        <v>70</v>
      </c>
      <c r="B55" s="58" t="s">
        <v>69</v>
      </c>
      <c r="C55" s="57" t="s">
        <v>9</v>
      </c>
      <c r="D55" s="127">
        <v>29120</v>
      </c>
      <c r="E55" s="7"/>
    </row>
    <row r="56" ht="60" spans="1:5">
      <c r="A56" s="32" t="s">
        <v>72</v>
      </c>
      <c r="B56" s="59" t="s">
        <v>71</v>
      </c>
      <c r="C56" s="57" t="s">
        <v>9</v>
      </c>
      <c r="D56" s="127">
        <v>89832.52</v>
      </c>
      <c r="E56" s="7"/>
    </row>
    <row r="57" ht="15" spans="1:5">
      <c r="A57" s="32" t="s">
        <v>72</v>
      </c>
      <c r="B57" s="60" t="s">
        <v>73</v>
      </c>
      <c r="C57" s="57" t="s">
        <v>9</v>
      </c>
      <c r="D57" s="127">
        <v>25545.54</v>
      </c>
      <c r="E57" s="7"/>
    </row>
    <row r="58" spans="1:5">
      <c r="A58" s="32"/>
      <c r="B58" s="61" t="s">
        <v>74</v>
      </c>
      <c r="C58" s="151" t="s">
        <v>9</v>
      </c>
      <c r="D58" s="127">
        <f>D57+D56+D55+D54+D53+D51+D46+D41+D32+D28+D25+D23</f>
        <v>385916.86</v>
      </c>
      <c r="E58" s="7"/>
    </row>
    <row r="59" ht="15.75" spans="1:4">
      <c r="A59" s="62"/>
      <c r="B59" s="63"/>
      <c r="C59" s="64"/>
      <c r="D59" s="152"/>
    </row>
    <row r="60" ht="15.75" spans="1:4">
      <c r="A60" s="62"/>
      <c r="B60" s="63" t="s">
        <v>83</v>
      </c>
      <c r="C60" s="64"/>
      <c r="D60" s="152">
        <f>D6+D15-D58</f>
        <v>143294.62</v>
      </c>
    </row>
    <row r="61" ht="15.75" spans="1:4">
      <c r="A61" s="62"/>
      <c r="B61" s="63"/>
      <c r="C61" s="64"/>
      <c r="D61" s="67"/>
    </row>
    <row r="62" spans="1:4">
      <c r="A62" s="62"/>
      <c r="B62" s="68" t="s">
        <v>76</v>
      </c>
      <c r="C62" s="68"/>
      <c r="D62" s="68" t="s">
        <v>77</v>
      </c>
    </row>
    <row r="63" spans="2:4">
      <c r="B63" s="68" t="s">
        <v>78</v>
      </c>
      <c r="C63" s="68"/>
      <c r="D63" s="68" t="s">
        <v>79</v>
      </c>
    </row>
  </sheetData>
  <mergeCells count="2">
    <mergeCell ref="A2:E2"/>
    <mergeCell ref="B3:E3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opLeftCell="A44" workbookViewId="0">
      <selection activeCell="H51" sqref="H51"/>
    </sheetView>
  </sheetViews>
  <sheetFormatPr defaultColWidth="9" defaultRowHeight="14.25" outlineLevelCol="5"/>
  <cols>
    <col min="1" max="1" width="5.28571428571429" style="1" customWidth="1"/>
    <col min="2" max="2" width="38.7142857142857" style="1" customWidth="1"/>
    <col min="3" max="3" width="12.1428571428571" style="1" customWidth="1"/>
    <col min="4" max="4" width="13.8571428571429" style="1" customWidth="1"/>
    <col min="5" max="5" width="13.7142857142857" style="1" customWidth="1"/>
    <col min="6" max="6" width="11.2857142857143" style="1" customWidth="1"/>
    <col min="7" max="7" width="12" style="1" customWidth="1"/>
    <col min="8" max="8" width="12.1428571428571" style="1" customWidth="1"/>
    <col min="9" max="9" width="11.8571428571429" style="1" customWidth="1"/>
    <col min="10" max="16384" width="9" style="1"/>
  </cols>
  <sheetData>
    <row r="1" ht="15" customHeight="1"/>
    <row r="2" ht="15" customHeight="1" spans="3:4">
      <c r="C2" s="2" t="s">
        <v>0</v>
      </c>
      <c r="D2" s="3"/>
    </row>
    <row r="3" ht="15" customHeight="1" spans="1:6">
      <c r="A3" s="4" t="s">
        <v>129</v>
      </c>
      <c r="B3" s="4"/>
      <c r="C3" s="4"/>
      <c r="D3" s="4"/>
      <c r="E3" s="4"/>
      <c r="F3" s="4"/>
    </row>
    <row r="4" ht="15" customHeight="1" spans="1:5">
      <c r="A4" s="5"/>
      <c r="B4" s="4" t="s">
        <v>148</v>
      </c>
      <c r="C4" s="4"/>
      <c r="D4" s="4"/>
      <c r="E4" s="4"/>
    </row>
    <row r="5" spans="2:4">
      <c r="B5" s="6"/>
      <c r="C5" s="6"/>
      <c r="D5" s="6"/>
    </row>
    <row r="6" spans="2:4">
      <c r="B6" s="6" t="s">
        <v>81</v>
      </c>
      <c r="C6" s="6"/>
      <c r="D6" s="6" t="s">
        <v>149</v>
      </c>
    </row>
    <row r="7" ht="15" spans="1:5">
      <c r="A7" s="7"/>
      <c r="B7" s="8" t="s">
        <v>150</v>
      </c>
      <c r="C7" s="9" t="s">
        <v>9</v>
      </c>
      <c r="D7" s="28">
        <v>197815.48</v>
      </c>
      <c r="E7" s="7"/>
    </row>
    <row r="8" ht="15" spans="1:5">
      <c r="A8" s="7"/>
      <c r="B8" s="8"/>
      <c r="C8" s="9"/>
      <c r="D8" s="28"/>
      <c r="E8" s="7"/>
    </row>
    <row r="9" ht="15" customHeight="1" spans="1:5">
      <c r="A9" s="7"/>
      <c r="B9" s="11" t="s">
        <v>5</v>
      </c>
      <c r="C9" s="9" t="s">
        <v>6</v>
      </c>
      <c r="D9" s="7">
        <v>8500.3</v>
      </c>
      <c r="E9" s="7"/>
    </row>
    <row r="10" ht="15" customHeight="1" spans="1:5">
      <c r="A10" s="7"/>
      <c r="B10" s="11" t="s">
        <v>7</v>
      </c>
      <c r="C10" s="9" t="s">
        <v>6</v>
      </c>
      <c r="D10" s="7">
        <v>5596.7</v>
      </c>
      <c r="E10" s="7"/>
    </row>
    <row r="11" ht="15" spans="1:5">
      <c r="A11" s="7"/>
      <c r="B11" s="13" t="s">
        <v>8</v>
      </c>
      <c r="C11" s="8" t="s">
        <v>9</v>
      </c>
      <c r="D11" s="28">
        <v>1984631.52</v>
      </c>
      <c r="E11" s="7"/>
    </row>
    <row r="12" spans="1:5">
      <c r="A12" s="7"/>
      <c r="B12" s="8"/>
      <c r="C12" s="8"/>
      <c r="D12" s="7"/>
      <c r="E12" s="7"/>
    </row>
    <row r="13" spans="1:5">
      <c r="A13" s="7"/>
      <c r="B13" s="13" t="s">
        <v>10</v>
      </c>
      <c r="C13" s="8"/>
      <c r="D13" s="7"/>
      <c r="E13" s="7"/>
    </row>
    <row r="14" spans="1:5">
      <c r="A14" s="7">
        <v>1</v>
      </c>
      <c r="B14" s="9" t="s">
        <v>93</v>
      </c>
      <c r="C14" s="9" t="s">
        <v>9</v>
      </c>
      <c r="D14" s="7">
        <v>1476963.12</v>
      </c>
      <c r="E14" s="7"/>
    </row>
    <row r="15" ht="17.25" customHeight="1" spans="1:5">
      <c r="A15" s="7"/>
      <c r="B15" s="9"/>
      <c r="C15" s="9"/>
      <c r="D15" s="7"/>
      <c r="E15" s="7"/>
    </row>
    <row r="16" ht="15" spans="1:5">
      <c r="A16" s="7"/>
      <c r="B16" s="13" t="s">
        <v>13</v>
      </c>
      <c r="C16" s="8" t="s">
        <v>9</v>
      </c>
      <c r="D16" s="28">
        <f>D14+D15</f>
        <v>1476963.12</v>
      </c>
      <c r="E16" s="7"/>
    </row>
    <row r="17" spans="1:5">
      <c r="A17" s="7"/>
      <c r="B17" s="8"/>
      <c r="C17" s="8"/>
      <c r="D17" s="7"/>
      <c r="E17" s="7"/>
    </row>
    <row r="18" spans="2:6">
      <c r="B18" s="6"/>
      <c r="C18" s="6"/>
      <c r="F18" s="156"/>
    </row>
    <row r="19" ht="16.5" customHeight="1" spans="2:3">
      <c r="B19" s="6"/>
      <c r="C19" s="6" t="s">
        <v>14</v>
      </c>
    </row>
    <row r="20" ht="24" customHeight="1" spans="2:3">
      <c r="B20" s="6"/>
      <c r="C20" s="6"/>
    </row>
    <row r="21" ht="24" spans="1:5">
      <c r="A21" s="122" t="s">
        <v>151</v>
      </c>
      <c r="B21" s="8" t="s">
        <v>152</v>
      </c>
      <c r="C21" s="13" t="s">
        <v>115</v>
      </c>
      <c r="D21" s="157" t="s">
        <v>116</v>
      </c>
      <c r="E21" s="28" t="s">
        <v>96</v>
      </c>
    </row>
    <row r="22" ht="24" spans="1:5">
      <c r="A22" s="7" t="s">
        <v>21</v>
      </c>
      <c r="B22" s="158" t="s">
        <v>153</v>
      </c>
      <c r="C22" s="159" t="s">
        <v>9</v>
      </c>
      <c r="D22" s="106">
        <v>0</v>
      </c>
      <c r="E22" s="28"/>
    </row>
    <row r="23" ht="56.25" spans="1:5">
      <c r="A23" s="24" t="s">
        <v>30</v>
      </c>
      <c r="B23" s="160" t="s">
        <v>154</v>
      </c>
      <c r="C23" s="24" t="s">
        <v>9</v>
      </c>
      <c r="D23" s="161">
        <v>124182.21</v>
      </c>
      <c r="E23" s="28"/>
    </row>
    <row r="24" ht="34.5" customHeight="1" spans="1:5">
      <c r="A24" s="5" t="s">
        <v>34</v>
      </c>
      <c r="B24" s="160" t="s">
        <v>155</v>
      </c>
      <c r="C24" s="4" t="s">
        <v>9</v>
      </c>
      <c r="D24" s="106">
        <f>D25+D26+D27+D28+D29</f>
        <v>308078.16</v>
      </c>
      <c r="E24" s="28"/>
    </row>
    <row r="25" ht="33.75" spans="1:5">
      <c r="A25" s="1" t="s">
        <v>156</v>
      </c>
      <c r="B25" s="29" t="s">
        <v>157</v>
      </c>
      <c r="C25" s="9"/>
      <c r="D25" s="162">
        <v>19375.98</v>
      </c>
      <c r="E25" s="28"/>
    </row>
    <row r="26" ht="22.5" spans="1:5">
      <c r="A26" s="1" t="s">
        <v>158</v>
      </c>
      <c r="B26" s="29" t="s">
        <v>159</v>
      </c>
      <c r="C26" s="9"/>
      <c r="D26" s="107">
        <v>33293.31</v>
      </c>
      <c r="E26" s="28"/>
    </row>
    <row r="27" ht="33.75" spans="1:5">
      <c r="A27" s="7" t="s">
        <v>160</v>
      </c>
      <c r="B27" s="29" t="s">
        <v>161</v>
      </c>
      <c r="C27" s="9"/>
      <c r="D27" s="107">
        <v>104922.05</v>
      </c>
      <c r="E27" s="28"/>
    </row>
    <row r="28" ht="22.5" spans="1:5">
      <c r="A28" s="7" t="s">
        <v>162</v>
      </c>
      <c r="B28" s="29" t="s">
        <v>163</v>
      </c>
      <c r="C28" s="9"/>
      <c r="D28" s="107">
        <v>140798.83</v>
      </c>
      <c r="E28" s="28"/>
    </row>
    <row r="29" ht="15" spans="1:5">
      <c r="A29" s="7" t="s">
        <v>164</v>
      </c>
      <c r="B29" s="163" t="s">
        <v>165</v>
      </c>
      <c r="C29" s="9"/>
      <c r="D29" s="107">
        <v>9687.99</v>
      </c>
      <c r="E29" s="28"/>
    </row>
    <row r="30" ht="22.5" spans="1:5">
      <c r="A30" s="7" t="s">
        <v>39</v>
      </c>
      <c r="B30" s="160" t="s">
        <v>166</v>
      </c>
      <c r="C30" s="13" t="s">
        <v>9</v>
      </c>
      <c r="D30" s="106">
        <v>296812.23</v>
      </c>
      <c r="E30" s="28"/>
    </row>
    <row r="31" ht="45" spans="1:5">
      <c r="A31" s="7" t="s">
        <v>49</v>
      </c>
      <c r="B31" s="164" t="s">
        <v>167</v>
      </c>
      <c r="C31" s="13" t="s">
        <v>9</v>
      </c>
      <c r="D31" s="106">
        <v>25446.47</v>
      </c>
      <c r="E31" s="28"/>
    </row>
    <row r="32" ht="45" spans="1:5">
      <c r="A32" s="7" t="s">
        <v>63</v>
      </c>
      <c r="B32" s="165" t="s">
        <v>168</v>
      </c>
      <c r="C32" s="13" t="s">
        <v>9</v>
      </c>
      <c r="D32" s="106">
        <f>D33+D34+D35+D36+D37+D38+D39</f>
        <v>212357.22</v>
      </c>
      <c r="E32" s="28"/>
    </row>
    <row r="33" ht="33.75" spans="1:5">
      <c r="A33" s="7" t="s">
        <v>169</v>
      </c>
      <c r="B33" s="117" t="s">
        <v>170</v>
      </c>
      <c r="C33" s="9"/>
      <c r="D33" s="107">
        <v>94024.56</v>
      </c>
      <c r="E33" s="28"/>
    </row>
    <row r="34" ht="33.75" spans="1:5">
      <c r="A34" s="7" t="s">
        <v>171</v>
      </c>
      <c r="B34" s="29" t="s">
        <v>172</v>
      </c>
      <c r="C34" s="9"/>
      <c r="D34" s="107">
        <v>89184.54</v>
      </c>
      <c r="E34" s="28"/>
    </row>
    <row r="35" ht="22.5" spans="1:5">
      <c r="A35" s="7" t="s">
        <v>173</v>
      </c>
      <c r="B35" s="29" t="s">
        <v>174</v>
      </c>
      <c r="C35" s="9"/>
      <c r="D35" s="107">
        <v>9000</v>
      </c>
      <c r="E35" s="28"/>
    </row>
    <row r="36" ht="22.5" spans="1:5">
      <c r="A36" s="7" t="s">
        <v>175</v>
      </c>
      <c r="B36" s="29" t="s">
        <v>176</v>
      </c>
      <c r="C36" s="9"/>
      <c r="D36" s="107">
        <v>0</v>
      </c>
      <c r="E36" s="28"/>
    </row>
    <row r="37" ht="33.75" spans="1:5">
      <c r="A37" s="7" t="s">
        <v>177</v>
      </c>
      <c r="B37" s="117" t="s">
        <v>178</v>
      </c>
      <c r="C37" s="9"/>
      <c r="D37" s="107">
        <v>0</v>
      </c>
      <c r="E37" s="28"/>
    </row>
    <row r="38" ht="22.5" spans="1:5">
      <c r="A38" s="7" t="s">
        <v>179</v>
      </c>
      <c r="B38" s="29" t="s">
        <v>180</v>
      </c>
      <c r="C38" s="9"/>
      <c r="D38" s="107">
        <v>0</v>
      </c>
      <c r="E38" s="28"/>
    </row>
    <row r="39" ht="22.5" spans="1:5">
      <c r="A39" s="1" t="s">
        <v>181</v>
      </c>
      <c r="B39" s="29" t="s">
        <v>182</v>
      </c>
      <c r="C39" s="9"/>
      <c r="D39" s="107">
        <v>20148.12</v>
      </c>
      <c r="E39" s="28"/>
    </row>
    <row r="40" ht="38.25" spans="1:5">
      <c r="A40" s="7" t="s">
        <v>65</v>
      </c>
      <c r="B40" s="5" t="s">
        <v>183</v>
      </c>
      <c r="C40" s="13" t="s">
        <v>9</v>
      </c>
      <c r="D40" s="106">
        <v>8679.23</v>
      </c>
      <c r="E40" s="28"/>
    </row>
    <row r="41" ht="15" spans="1:5">
      <c r="A41" s="7" t="s">
        <v>68</v>
      </c>
      <c r="B41" s="8" t="s">
        <v>184</v>
      </c>
      <c r="C41" s="13" t="s">
        <v>9</v>
      </c>
      <c r="D41" s="106">
        <v>0</v>
      </c>
      <c r="E41" s="28"/>
    </row>
    <row r="42" ht="15" spans="1:5">
      <c r="A42" s="8" t="s">
        <v>70</v>
      </c>
      <c r="B42" s="8" t="s">
        <v>185</v>
      </c>
      <c r="C42" s="157" t="s">
        <v>9</v>
      </c>
      <c r="D42" s="106">
        <v>7200</v>
      </c>
      <c r="E42" s="28"/>
    </row>
    <row r="43" ht="38.25" spans="1:5">
      <c r="A43" s="16" t="s">
        <v>72</v>
      </c>
      <c r="B43" s="52" t="s">
        <v>186</v>
      </c>
      <c r="C43" s="121" t="s">
        <v>9</v>
      </c>
      <c r="D43" s="166">
        <v>181400</v>
      </c>
      <c r="E43" s="28"/>
    </row>
    <row r="44" ht="15" spans="1:5">
      <c r="A44" s="16" t="s">
        <v>187</v>
      </c>
      <c r="B44" s="167" t="s">
        <v>188</v>
      </c>
      <c r="C44" s="121" t="s">
        <v>9</v>
      </c>
      <c r="D44" s="166">
        <v>132000</v>
      </c>
      <c r="E44" s="28"/>
    </row>
    <row r="45" ht="51" spans="1:5">
      <c r="A45" s="34" t="s">
        <v>189</v>
      </c>
      <c r="B45" s="24" t="s">
        <v>190</v>
      </c>
      <c r="C45" s="157" t="s">
        <v>9</v>
      </c>
      <c r="D45" s="106">
        <v>209877.63</v>
      </c>
      <c r="E45" s="28"/>
    </row>
    <row r="46" ht="51" spans="1:5">
      <c r="A46" s="23" t="s">
        <v>191</v>
      </c>
      <c r="B46" s="26" t="s">
        <v>192</v>
      </c>
      <c r="C46" s="157" t="s">
        <v>9</v>
      </c>
      <c r="D46" s="106">
        <v>67161</v>
      </c>
      <c r="E46" s="28"/>
    </row>
    <row r="47" ht="15" spans="1:5">
      <c r="A47" s="34" t="s">
        <v>193</v>
      </c>
      <c r="B47" s="26" t="s">
        <v>73</v>
      </c>
      <c r="C47" s="157"/>
      <c r="D47" s="168">
        <f>D16*6%</f>
        <v>88617.7872</v>
      </c>
      <c r="E47" s="28"/>
    </row>
    <row r="48" ht="15" spans="1:5">
      <c r="A48" s="34" t="s">
        <v>193</v>
      </c>
      <c r="B48" s="165" t="s">
        <v>194</v>
      </c>
      <c r="C48" s="157" t="s">
        <v>9</v>
      </c>
      <c r="D48" s="168">
        <f>D23+D24+D30+D31+D32+D40+D41+D42+D43+D44+D45+D46+D47</f>
        <v>1661811.9372</v>
      </c>
      <c r="E48" s="28"/>
    </row>
    <row r="49" ht="15" spans="1:5">
      <c r="A49" s="31"/>
      <c r="B49" s="29"/>
      <c r="C49" s="45"/>
      <c r="D49" s="149"/>
      <c r="E49" s="28"/>
    </row>
    <row r="50" ht="15" spans="1:5">
      <c r="A50" s="62"/>
      <c r="B50" s="169"/>
      <c r="C50" s="65"/>
      <c r="D50" s="65"/>
      <c r="E50" s="65"/>
    </row>
    <row r="51" ht="15" spans="1:5">
      <c r="A51" s="62"/>
      <c r="B51" s="63" t="s">
        <v>141</v>
      </c>
      <c r="C51" s="65"/>
      <c r="D51" s="170">
        <f>D7+D16-D48</f>
        <v>12966.6628000003</v>
      </c>
      <c r="E51" s="65"/>
    </row>
    <row r="52" ht="15" spans="1:5">
      <c r="A52" s="62"/>
      <c r="B52" s="63"/>
      <c r="C52" s="65"/>
      <c r="D52" s="65"/>
      <c r="E52" s="65"/>
    </row>
    <row r="53" ht="15" spans="1:5">
      <c r="A53" s="62"/>
      <c r="B53" s="63"/>
      <c r="C53" s="65"/>
      <c r="D53" s="65"/>
      <c r="E53" s="65"/>
    </row>
    <row r="54" ht="15.75" spans="1:4">
      <c r="A54" s="62"/>
      <c r="B54" s="63"/>
      <c r="C54" s="64"/>
      <c r="D54" s="67"/>
    </row>
    <row r="55" spans="2:4">
      <c r="B55" s="68" t="s">
        <v>76</v>
      </c>
      <c r="C55" s="68"/>
      <c r="D55" s="68" t="s">
        <v>77</v>
      </c>
    </row>
    <row r="56" spans="2:4">
      <c r="B56" s="68" t="s">
        <v>78</v>
      </c>
      <c r="C56" s="68"/>
      <c r="D56" s="68" t="s">
        <v>79</v>
      </c>
    </row>
  </sheetData>
  <mergeCells count="2">
    <mergeCell ref="A3:F3"/>
    <mergeCell ref="B4:E4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workbookViewId="0">
      <selection activeCell="F61" sqref="F61"/>
    </sheetView>
  </sheetViews>
  <sheetFormatPr defaultColWidth="9" defaultRowHeight="14.25" outlineLevelCol="6"/>
  <cols>
    <col min="1" max="1" width="5.14285714285714" style="1" customWidth="1"/>
    <col min="2" max="2" width="41" style="1" customWidth="1"/>
    <col min="3" max="3" width="7.85714285714286" style="1" customWidth="1"/>
    <col min="4" max="4" width="13" style="1" customWidth="1"/>
    <col min="5" max="5" width="12.2857142857143" style="1" customWidth="1"/>
    <col min="6" max="6" width="12.1428571428571" style="1" customWidth="1"/>
    <col min="7" max="7" width="11.8571428571429" style="1" customWidth="1"/>
    <col min="8" max="8" width="11.5714285714286" style="1" customWidth="1"/>
    <col min="9" max="9" width="12" style="1" customWidth="1"/>
    <col min="10" max="10" width="9.28571428571429" style="1" customWidth="1"/>
    <col min="11" max="11" width="9.57142857142857" style="1" customWidth="1"/>
    <col min="12" max="16384" width="9" style="1"/>
  </cols>
  <sheetData>
    <row r="1" ht="15" spans="2:7">
      <c r="B1" s="84" t="s">
        <v>0</v>
      </c>
      <c r="C1" s="2"/>
      <c r="D1" s="3"/>
      <c r="G1" s="2"/>
    </row>
    <row r="2" ht="15" customHeight="1" spans="1:7">
      <c r="A2" s="4" t="s">
        <v>129</v>
      </c>
      <c r="B2" s="4"/>
      <c r="C2" s="4"/>
      <c r="D2" s="4"/>
      <c r="E2" s="4"/>
      <c r="F2" s="5"/>
      <c r="G2" s="2"/>
    </row>
    <row r="3" ht="15" customHeight="1" spans="1:7">
      <c r="A3" s="5"/>
      <c r="B3" s="4" t="s">
        <v>195</v>
      </c>
      <c r="C3" s="4"/>
      <c r="D3" s="4"/>
      <c r="E3" s="4"/>
      <c r="G3" s="2"/>
    </row>
    <row r="4" ht="15" spans="2:7">
      <c r="B4" s="6"/>
      <c r="C4" s="6"/>
      <c r="D4" s="6"/>
      <c r="G4" s="2"/>
    </row>
    <row r="5" ht="15" spans="2:7">
      <c r="B5" s="6" t="s">
        <v>81</v>
      </c>
      <c r="C5" s="6"/>
      <c r="D5" s="6" t="s">
        <v>196</v>
      </c>
      <c r="G5" s="2"/>
    </row>
    <row r="6" ht="15" spans="1:6">
      <c r="A6" s="7"/>
      <c r="B6" s="8" t="s">
        <v>89</v>
      </c>
      <c r="C6" s="9" t="s">
        <v>9</v>
      </c>
      <c r="D6" s="69">
        <v>250433.46</v>
      </c>
      <c r="E6" s="7"/>
      <c r="F6" s="2"/>
    </row>
    <row r="7" ht="15" spans="1:6">
      <c r="A7" s="7"/>
      <c r="B7" s="8" t="s">
        <v>132</v>
      </c>
      <c r="C7" s="9" t="s">
        <v>9</v>
      </c>
      <c r="D7" s="69">
        <v>196558.18</v>
      </c>
      <c r="E7" s="7"/>
      <c r="F7" s="2"/>
    </row>
    <row r="8" ht="15" spans="1:6">
      <c r="A8" s="7"/>
      <c r="B8" s="11" t="s">
        <v>5</v>
      </c>
      <c r="C8" s="9" t="s">
        <v>6</v>
      </c>
      <c r="D8" s="70">
        <v>6835.6</v>
      </c>
      <c r="E8" s="7"/>
      <c r="F8" s="2"/>
    </row>
    <row r="9" ht="15" spans="1:6">
      <c r="A9" s="7"/>
      <c r="B9" s="11" t="s">
        <v>7</v>
      </c>
      <c r="C9" s="9" t="s">
        <v>6</v>
      </c>
      <c r="D9" s="70">
        <v>4447.06</v>
      </c>
      <c r="E9" s="7"/>
      <c r="F9" s="2"/>
    </row>
    <row r="10" ht="15" spans="1:6">
      <c r="A10" s="7"/>
      <c r="B10" s="13" t="s">
        <v>8</v>
      </c>
      <c r="C10" s="8" t="s">
        <v>9</v>
      </c>
      <c r="D10" s="69">
        <v>765913.87</v>
      </c>
      <c r="E10" s="7"/>
      <c r="F10" s="2"/>
    </row>
    <row r="11" ht="15" spans="1:6">
      <c r="A11" s="7"/>
      <c r="B11" s="8"/>
      <c r="C11" s="8"/>
      <c r="D11" s="70"/>
      <c r="E11" s="7"/>
      <c r="F11" s="2"/>
    </row>
    <row r="12" ht="15" spans="1:6">
      <c r="A12" s="7"/>
      <c r="B12" s="13" t="s">
        <v>10</v>
      </c>
      <c r="C12" s="8"/>
      <c r="D12" s="70"/>
      <c r="E12" s="7"/>
      <c r="F12" s="2"/>
    </row>
    <row r="13" ht="15" spans="1:6">
      <c r="A13" s="7">
        <v>1</v>
      </c>
      <c r="B13" s="9" t="s">
        <v>93</v>
      </c>
      <c r="C13" s="9" t="s">
        <v>9</v>
      </c>
      <c r="D13" s="70">
        <v>594045.96</v>
      </c>
      <c r="E13" s="7"/>
      <c r="F13" s="2"/>
    </row>
    <row r="14" ht="15" spans="1:6">
      <c r="A14" s="7">
        <v>2</v>
      </c>
      <c r="B14" s="9" t="s">
        <v>94</v>
      </c>
      <c r="C14" s="9" t="s">
        <v>9</v>
      </c>
      <c r="D14" s="70">
        <v>148477.45</v>
      </c>
      <c r="E14" s="7"/>
      <c r="F14" s="2"/>
    </row>
    <row r="15" ht="15" spans="1:6">
      <c r="A15" s="7">
        <v>3</v>
      </c>
      <c r="B15" s="9" t="s">
        <v>12</v>
      </c>
      <c r="C15" s="9" t="s">
        <v>9</v>
      </c>
      <c r="D15" s="70">
        <v>6900</v>
      </c>
      <c r="E15" s="7"/>
      <c r="F15" s="2"/>
    </row>
    <row r="16" ht="15" spans="1:6">
      <c r="A16" s="7"/>
      <c r="B16" s="13" t="s">
        <v>13</v>
      </c>
      <c r="C16" s="8" t="s">
        <v>9</v>
      </c>
      <c r="D16" s="69">
        <f>D13+D14+D15</f>
        <v>749423.41</v>
      </c>
      <c r="E16" s="7"/>
      <c r="F16" s="2"/>
    </row>
    <row r="17" ht="15" spans="1:6">
      <c r="A17" s="7"/>
      <c r="B17" s="8"/>
      <c r="C17" s="8"/>
      <c r="D17" s="70"/>
      <c r="E17" s="7"/>
      <c r="F17" s="2"/>
    </row>
    <row r="18" spans="2:4">
      <c r="B18" s="6"/>
      <c r="C18" s="6"/>
      <c r="D18" s="153"/>
    </row>
    <row r="19" spans="2:4">
      <c r="B19" s="89" t="s">
        <v>14</v>
      </c>
      <c r="C19" s="6"/>
      <c r="D19" s="153"/>
    </row>
    <row r="20" spans="1:5">
      <c r="A20" s="14"/>
      <c r="B20" s="15"/>
      <c r="C20" s="15"/>
      <c r="D20" s="154"/>
      <c r="E20" s="14"/>
    </row>
    <row r="21" ht="15" spans="1:5">
      <c r="A21" s="16" t="s">
        <v>15</v>
      </c>
      <c r="B21" s="17"/>
      <c r="C21" s="18" t="s">
        <v>95</v>
      </c>
      <c r="D21" s="155" t="s">
        <v>16</v>
      </c>
      <c r="E21" s="19" t="s">
        <v>96</v>
      </c>
    </row>
    <row r="22" ht="15" spans="1:5">
      <c r="A22" s="16" t="s">
        <v>18</v>
      </c>
      <c r="B22" s="21" t="s">
        <v>19</v>
      </c>
      <c r="C22" s="21" t="s">
        <v>97</v>
      </c>
      <c r="D22" s="155" t="s">
        <v>20</v>
      </c>
      <c r="E22" s="138"/>
    </row>
    <row r="23" ht="25.5" spans="1:5">
      <c r="A23" s="23" t="s">
        <v>21</v>
      </c>
      <c r="B23" s="24" t="s">
        <v>98</v>
      </c>
      <c r="C23" s="25"/>
      <c r="D23" s="70"/>
      <c r="E23" s="7"/>
    </row>
    <row r="24" ht="41.25" customHeight="1" spans="1:5">
      <c r="A24" s="23"/>
      <c r="B24" s="26" t="s">
        <v>23</v>
      </c>
      <c r="C24" s="27" t="s">
        <v>9</v>
      </c>
      <c r="D24" s="28">
        <f>D25+D26+D27</f>
        <v>156037</v>
      </c>
      <c r="E24" s="7"/>
    </row>
    <row r="25" ht="81.75" customHeight="1" spans="1:5">
      <c r="A25" s="23"/>
      <c r="B25" s="29" t="s">
        <v>24</v>
      </c>
      <c r="C25" s="30"/>
      <c r="D25" s="7">
        <v>76845</v>
      </c>
      <c r="E25" s="7"/>
    </row>
    <row r="26" ht="112.5" spans="1:5">
      <c r="A26" s="31"/>
      <c r="B26" s="29" t="s">
        <v>25</v>
      </c>
      <c r="C26" s="30"/>
      <c r="D26" s="7">
        <v>70654</v>
      </c>
      <c r="E26" s="7"/>
    </row>
    <row r="27" ht="24" spans="1:5">
      <c r="A27" s="32"/>
      <c r="B27" s="33" t="s">
        <v>26</v>
      </c>
      <c r="C27" s="30"/>
      <c r="D27" s="7">
        <v>8538</v>
      </c>
      <c r="E27" s="7"/>
    </row>
    <row r="28" ht="25.5" spans="1:5">
      <c r="A28" s="23"/>
      <c r="B28" s="26" t="s">
        <v>27</v>
      </c>
      <c r="C28" s="27" t="s">
        <v>9</v>
      </c>
      <c r="D28" s="28">
        <f>D29+D30</f>
        <v>9895</v>
      </c>
      <c r="E28" s="7"/>
    </row>
    <row r="29" spans="1:5">
      <c r="A29" s="34"/>
      <c r="B29" s="35" t="s">
        <v>28</v>
      </c>
      <c r="C29" s="36"/>
      <c r="D29" s="7">
        <v>7761</v>
      </c>
      <c r="E29" s="7"/>
    </row>
    <row r="30" spans="1:5">
      <c r="A30" s="23"/>
      <c r="B30" s="35" t="s">
        <v>29</v>
      </c>
      <c r="C30" s="36"/>
      <c r="D30" s="7">
        <v>2134</v>
      </c>
      <c r="E30" s="7"/>
    </row>
    <row r="31" ht="38.25" spans="1:5">
      <c r="A31" s="23" t="s">
        <v>30</v>
      </c>
      <c r="B31" s="26" t="s">
        <v>31</v>
      </c>
      <c r="C31" s="37" t="s">
        <v>9</v>
      </c>
      <c r="D31" s="28">
        <f>D32+D33</f>
        <v>36216</v>
      </c>
      <c r="E31" s="7"/>
    </row>
    <row r="32" ht="72" customHeight="1" spans="1:5">
      <c r="A32" s="38"/>
      <c r="B32" s="29" t="s">
        <v>32</v>
      </c>
      <c r="C32" s="30"/>
      <c r="D32" s="7">
        <v>27216</v>
      </c>
      <c r="E32" s="7"/>
    </row>
    <row r="33" ht="24" spans="1:5">
      <c r="A33" s="38"/>
      <c r="B33" s="122" t="s">
        <v>33</v>
      </c>
      <c r="C33" s="40"/>
      <c r="D33" s="7">
        <v>9000</v>
      </c>
      <c r="E33" s="7"/>
    </row>
    <row r="34" ht="39" customHeight="1" spans="1:5">
      <c r="A34" s="38" t="s">
        <v>34</v>
      </c>
      <c r="B34" s="26" t="s">
        <v>35</v>
      </c>
      <c r="C34" s="13" t="s">
        <v>9</v>
      </c>
      <c r="D34" s="28">
        <f>D35+D36+D37</f>
        <v>5170</v>
      </c>
      <c r="E34" s="7"/>
    </row>
    <row r="35" ht="36" spans="1:5">
      <c r="A35" s="34"/>
      <c r="B35" s="33" t="s">
        <v>36</v>
      </c>
      <c r="C35" s="40"/>
      <c r="D35" s="7">
        <v>2850</v>
      </c>
      <c r="E35" s="7"/>
    </row>
    <row r="36" ht="24" spans="1:5">
      <c r="A36" s="34"/>
      <c r="B36" s="122" t="s">
        <v>99</v>
      </c>
      <c r="C36" s="40"/>
      <c r="D36" s="7">
        <v>2320</v>
      </c>
      <c r="E36" s="7"/>
    </row>
    <row r="37" ht="24" spans="1:5">
      <c r="A37" s="34"/>
      <c r="B37" s="122" t="s">
        <v>38</v>
      </c>
      <c r="C37" s="40"/>
      <c r="D37" s="7">
        <v>0</v>
      </c>
      <c r="E37" s="7"/>
    </row>
    <row r="38" ht="15.75" spans="1:5">
      <c r="A38" s="32" t="s">
        <v>39</v>
      </c>
      <c r="B38" s="42" t="s">
        <v>40</v>
      </c>
      <c r="C38" s="21" t="s">
        <v>9</v>
      </c>
      <c r="D38" s="28">
        <f>D39+D40+D41+D43+D44+D45+D46</f>
        <v>37118.49</v>
      </c>
      <c r="E38" s="7"/>
    </row>
    <row r="39" spans="1:5">
      <c r="A39" s="43"/>
      <c r="B39" s="130" t="s">
        <v>41</v>
      </c>
      <c r="C39" s="45"/>
      <c r="D39" s="7">
        <v>5761.56</v>
      </c>
      <c r="E39" s="7"/>
    </row>
    <row r="40" customHeight="1" spans="1:5">
      <c r="A40" s="43"/>
      <c r="B40" s="130" t="s">
        <v>42</v>
      </c>
      <c r="C40" s="45"/>
      <c r="D40" s="7">
        <v>13500</v>
      </c>
      <c r="E40" s="7"/>
    </row>
    <row r="41" spans="1:5">
      <c r="A41" s="43"/>
      <c r="B41" s="131" t="s">
        <v>43</v>
      </c>
      <c r="C41" s="45"/>
      <c r="D41" s="7">
        <v>14100.69</v>
      </c>
      <c r="E41" s="7"/>
    </row>
    <row r="42" ht="37.5" customHeight="1" spans="1:5">
      <c r="A42" s="32"/>
      <c r="B42" s="135" t="s">
        <v>44</v>
      </c>
      <c r="C42" s="45"/>
      <c r="D42" s="7"/>
      <c r="E42" s="7"/>
    </row>
    <row r="43" spans="1:5">
      <c r="A43" s="43"/>
      <c r="B43" s="95" t="s">
        <v>100</v>
      </c>
      <c r="C43" s="45"/>
      <c r="D43" s="7"/>
      <c r="E43" s="7"/>
    </row>
    <row r="44" spans="1:5">
      <c r="A44" s="43"/>
      <c r="B44" s="95" t="s">
        <v>101</v>
      </c>
      <c r="C44" s="45"/>
      <c r="D44" s="7">
        <v>429.75</v>
      </c>
      <c r="E44" s="7"/>
    </row>
    <row r="45" spans="1:5">
      <c r="A45" s="30"/>
      <c r="B45" s="95" t="s">
        <v>102</v>
      </c>
      <c r="C45" s="45"/>
      <c r="D45" s="7">
        <v>3326.49</v>
      </c>
      <c r="E45" s="7"/>
    </row>
    <row r="46" ht="24" spans="1:5">
      <c r="A46" s="43"/>
      <c r="B46" s="95" t="s">
        <v>48</v>
      </c>
      <c r="C46" s="45"/>
      <c r="D46" s="7">
        <v>0</v>
      </c>
      <c r="E46" s="7"/>
    </row>
    <row r="47" ht="41.25" customHeight="1" spans="1:5">
      <c r="A47" s="13" t="s">
        <v>49</v>
      </c>
      <c r="B47" s="49" t="s">
        <v>50</v>
      </c>
      <c r="C47" s="50"/>
      <c r="D47" s="7"/>
      <c r="E47" s="7"/>
    </row>
    <row r="48" spans="1:5">
      <c r="A48" s="50"/>
      <c r="B48" s="51" t="s">
        <v>51</v>
      </c>
      <c r="C48" s="50"/>
      <c r="D48" s="7"/>
      <c r="E48" s="7"/>
    </row>
    <row r="49" ht="25.5" spans="1:5">
      <c r="A49" s="32"/>
      <c r="B49" s="52" t="s">
        <v>52</v>
      </c>
      <c r="C49" s="21" t="s">
        <v>9</v>
      </c>
      <c r="D49" s="28">
        <f>D50+D51+D52</f>
        <v>57187.09</v>
      </c>
      <c r="E49" s="7"/>
    </row>
    <row r="50" ht="22.5" spans="1:5">
      <c r="A50" s="34"/>
      <c r="B50" s="29" t="s">
        <v>53</v>
      </c>
      <c r="C50" s="40"/>
      <c r="D50" s="7">
        <v>53875.2</v>
      </c>
      <c r="E50" s="7"/>
    </row>
    <row r="51" spans="1:5">
      <c r="A51" s="32"/>
      <c r="B51" s="53" t="s">
        <v>54</v>
      </c>
      <c r="C51" s="77"/>
      <c r="D51" s="7">
        <v>0</v>
      </c>
      <c r="E51" s="7"/>
    </row>
    <row r="52" ht="22.5" spans="1:5">
      <c r="A52" s="32"/>
      <c r="B52" s="53" t="s">
        <v>55</v>
      </c>
      <c r="C52" s="77"/>
      <c r="D52" s="7">
        <v>3311.89</v>
      </c>
      <c r="E52" s="7"/>
    </row>
    <row r="53" ht="15" spans="1:5">
      <c r="A53" s="34" t="s">
        <v>63</v>
      </c>
      <c r="B53" s="54" t="s">
        <v>119</v>
      </c>
      <c r="C53" s="55" t="s">
        <v>9</v>
      </c>
      <c r="D53" s="28">
        <v>6459.62</v>
      </c>
      <c r="E53" s="7"/>
    </row>
    <row r="54" ht="33.75" spans="1:5">
      <c r="A54" s="32"/>
      <c r="B54" s="56" t="s">
        <v>67</v>
      </c>
      <c r="C54" s="57"/>
      <c r="D54" s="7"/>
      <c r="E54" s="7"/>
    </row>
    <row r="55" ht="48" spans="1:5">
      <c r="A55" s="32" t="s">
        <v>65</v>
      </c>
      <c r="B55" s="58" t="s">
        <v>69</v>
      </c>
      <c r="C55" s="57" t="s">
        <v>9</v>
      </c>
      <c r="D55" s="28">
        <v>67773</v>
      </c>
      <c r="E55" s="7"/>
    </row>
    <row r="56" ht="60" spans="1:5">
      <c r="A56" s="32" t="s">
        <v>68</v>
      </c>
      <c r="B56" s="59" t="s">
        <v>71</v>
      </c>
      <c r="C56" s="57" t="s">
        <v>9</v>
      </c>
      <c r="D56" s="28">
        <v>178227.42</v>
      </c>
      <c r="E56" s="7"/>
    </row>
    <row r="57" ht="15" spans="1:5">
      <c r="A57" s="32" t="s">
        <v>70</v>
      </c>
      <c r="B57" s="60" t="s">
        <v>73</v>
      </c>
      <c r="C57" s="57" t="s">
        <v>9</v>
      </c>
      <c r="D57" s="28">
        <v>44965.4</v>
      </c>
      <c r="E57" s="7"/>
    </row>
    <row r="58" ht="15" spans="1:5">
      <c r="A58" s="32" t="s">
        <v>72</v>
      </c>
      <c r="B58" s="61" t="s">
        <v>74</v>
      </c>
      <c r="C58" s="57" t="s">
        <v>9</v>
      </c>
      <c r="D58" s="28">
        <f>D57+D56+D55+D53+D49+D38+D34+D31+D28+D24</f>
        <v>599049.02</v>
      </c>
      <c r="E58" s="7"/>
    </row>
    <row r="59" ht="15.75" spans="1:5">
      <c r="A59" s="62"/>
      <c r="B59" s="63"/>
      <c r="C59" s="64"/>
      <c r="D59" s="96"/>
      <c r="E59" s="66"/>
    </row>
    <row r="60" ht="15.75" spans="1:5">
      <c r="A60" s="62"/>
      <c r="B60" s="63" t="s">
        <v>109</v>
      </c>
      <c r="C60" s="64"/>
      <c r="D60" s="96">
        <f>D6+D13-D58+D53</f>
        <v>251890.02</v>
      </c>
      <c r="E60" s="66"/>
    </row>
    <row r="61" ht="15.75" spans="1:5">
      <c r="A61" s="62"/>
      <c r="B61" s="63" t="s">
        <v>197</v>
      </c>
      <c r="C61" s="64"/>
      <c r="D61" s="96">
        <f>D7+D14+D15-D53</f>
        <v>345476.01</v>
      </c>
      <c r="E61" s="66"/>
    </row>
    <row r="62" ht="15.75" spans="1:4">
      <c r="A62" s="62"/>
      <c r="B62" s="63" t="s">
        <v>120</v>
      </c>
      <c r="C62" s="64"/>
      <c r="D62" s="68">
        <f>D60+D61</f>
        <v>597366.03</v>
      </c>
    </row>
    <row r="63" ht="15.75" spans="1:4">
      <c r="A63" s="62"/>
      <c r="B63" s="63"/>
      <c r="C63" s="64"/>
      <c r="D63" s="67"/>
    </row>
    <row r="64" spans="1:4">
      <c r="A64" s="62"/>
      <c r="B64" s="68" t="s">
        <v>76</v>
      </c>
      <c r="C64" s="68"/>
      <c r="D64" s="68" t="s">
        <v>77</v>
      </c>
    </row>
    <row r="65" spans="2:4">
      <c r="B65" s="68" t="s">
        <v>78</v>
      </c>
      <c r="C65" s="68"/>
      <c r="D65" s="68" t="s">
        <v>79</v>
      </c>
    </row>
  </sheetData>
  <mergeCells count="2">
    <mergeCell ref="A2:E2"/>
    <mergeCell ref="B3:E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58</vt:i4>
      </vt:variant>
    </vt:vector>
  </HeadingPairs>
  <TitlesOfParts>
    <vt:vector size="58" baseType="lpstr">
      <vt:lpstr>Абр.7</vt:lpstr>
      <vt:lpstr>А18</vt:lpstr>
      <vt:lpstr>А23</vt:lpstr>
      <vt:lpstr>А25</vt:lpstr>
      <vt:lpstr>В4</vt:lpstr>
      <vt:lpstr>В10</vt:lpstr>
      <vt:lpstr>В10,7</vt:lpstr>
      <vt:lpstr>В10,8</vt:lpstr>
      <vt:lpstr>В12</vt:lpstr>
      <vt:lpstr>В13</vt:lpstr>
      <vt:lpstr>В16</vt:lpstr>
      <vt:lpstr>В17</vt:lpstr>
      <vt:lpstr>В18</vt:lpstr>
      <vt:lpstr>В19</vt:lpstr>
      <vt:lpstr>В21</vt:lpstr>
      <vt:lpstr>В22</vt:lpstr>
      <vt:lpstr>В23</vt:lpstr>
      <vt:lpstr>В24</vt:lpstr>
      <vt:lpstr>В25</vt:lpstr>
      <vt:lpstr>В26</vt:lpstr>
      <vt:lpstr>В27</vt:lpstr>
      <vt:lpstr>В28</vt:lpstr>
      <vt:lpstr>В30</vt:lpstr>
      <vt:lpstr>В31</vt:lpstr>
      <vt:lpstr>В32</vt:lpstr>
      <vt:lpstr>В34</vt:lpstr>
      <vt:lpstr>В36</vt:lpstr>
      <vt:lpstr>м8,7</vt:lpstr>
      <vt:lpstr>М13,2</vt:lpstr>
      <vt:lpstr>М18</vt:lpstr>
      <vt:lpstr>М19</vt:lpstr>
      <vt:lpstr>М28</vt:lpstr>
      <vt:lpstr>М30</vt:lpstr>
      <vt:lpstr>М39</vt:lpstr>
      <vt:lpstr>М41</vt:lpstr>
      <vt:lpstr>М45</vt:lpstr>
      <vt:lpstr>М47</vt:lpstr>
      <vt:lpstr>м34,18</vt:lpstr>
      <vt:lpstr>Т3</vt:lpstr>
      <vt:lpstr>Т4</vt:lpstr>
      <vt:lpstr>Т10</vt:lpstr>
      <vt:lpstr>Т13</vt:lpstr>
      <vt:lpstr>Т15</vt:lpstr>
      <vt:lpstr>Т17.1</vt:lpstr>
      <vt:lpstr>Т17.2</vt:lpstr>
      <vt:lpstr>Т18</vt:lpstr>
      <vt:lpstr>Т21</vt:lpstr>
      <vt:lpstr>Т23</vt:lpstr>
      <vt:lpstr>Т27</vt:lpstr>
      <vt:lpstr>Пл,100</vt:lpstr>
      <vt:lpstr>Пл.177</vt:lpstr>
      <vt:lpstr>П179а</vt:lpstr>
      <vt:lpstr>П181</vt:lpstr>
      <vt:lpstr>П181а</vt:lpstr>
      <vt:lpstr>П187</vt:lpstr>
      <vt:lpstr>П191</vt:lpstr>
      <vt:lpstr>влксм14</vt:lpstr>
      <vt:lpstr>влксм,16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МЕДЯНКИНА Л.Д</cp:lastModifiedBy>
  <dcterms:created xsi:type="dcterms:W3CDTF">2006-09-28T05:33:00Z</dcterms:created>
  <dcterms:modified xsi:type="dcterms:W3CDTF">2019-03-26T08:04:33Z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