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МЕДЯНКИНА Л.Д\Desktop\"/>
    </mc:Choice>
  </mc:AlternateContent>
  <xr:revisionPtr revIDLastSave="0" documentId="13_ncr:1_{F28C110F-E8EB-4FD5-8AF9-92546B17D968}" xr6:coauthVersionLast="47" xr6:coauthVersionMax="47" xr10:uidLastSave="{00000000-0000-0000-0000-000000000000}"/>
  <bookViews>
    <workbookView xWindow="-120" yWindow="-120" windowWidth="20640" windowHeight="11160" tabRatio="846" firstSheet="15" activeTab="24" xr2:uid="{00000000-000D-0000-FFFF-FFFF00000000}"/>
  </bookViews>
  <sheets>
    <sheet name="А7-20" sheetId="324" r:id="rId1"/>
    <sheet name="А18" sheetId="55" r:id="rId2"/>
    <sheet name="A25" sheetId="331" r:id="rId3"/>
    <sheet name="В4" sheetId="216" r:id="rId4"/>
    <sheet name="В10" sheetId="82" r:id="rId5"/>
    <sheet name="В10,7" sheetId="57" r:id="rId6"/>
    <sheet name="В10,8" sheetId="208" r:id="rId7"/>
    <sheet name="В12" sheetId="218" r:id="rId8"/>
    <sheet name="В16" sheetId="220" r:id="rId9"/>
    <sheet name="В17" sheetId="221" r:id="rId10"/>
    <sheet name="В19" sheetId="222" r:id="rId11"/>
    <sheet name="В21" sheetId="223" r:id="rId12"/>
    <sheet name="В22" sheetId="224" r:id="rId13"/>
    <sheet name="В23" sheetId="225" r:id="rId14"/>
    <sheet name="В24" sheetId="226" r:id="rId15"/>
    <sheet name="В25" sheetId="91" r:id="rId16"/>
    <sheet name="В26" sheetId="227" r:id="rId17"/>
    <sheet name="В27" sheetId="228" r:id="rId18"/>
    <sheet name="В28" sheetId="230" r:id="rId19"/>
    <sheet name="В30" sheetId="231" r:id="rId20"/>
    <sheet name="В 31" sheetId="329" r:id="rId21"/>
    <sheet name="В32" sheetId="131" r:id="rId22"/>
    <sheet name="В34" sheetId="146" r:id="rId23"/>
    <sheet name="В36" sheetId="232" r:id="rId24"/>
    <sheet name="М 6" sheetId="337" r:id="rId25"/>
    <sheet name="М19" sheetId="114" r:id="rId26"/>
    <sheet name="М13,2" sheetId="262" r:id="rId27"/>
    <sheet name="М18" sheetId="233" r:id="rId28"/>
    <sheet name="М28" sheetId="234" r:id="rId29"/>
    <sheet name="М30" sheetId="235" r:id="rId30"/>
    <sheet name="М39" sheetId="328" r:id="rId31"/>
    <sheet name="М41" sheetId="25" r:id="rId32"/>
    <sheet name="М45" sheetId="23" r:id="rId33"/>
    <sheet name="М47" sheetId="187" r:id="rId34"/>
    <sheet name="м34,18" sheetId="267" r:id="rId35"/>
    <sheet name="Т3" sheetId="9" r:id="rId36"/>
    <sheet name="Т4" sheetId="18" r:id="rId37"/>
    <sheet name="Т10" sheetId="20" r:id="rId38"/>
    <sheet name="Т15" sheetId="241" r:id="rId39"/>
    <sheet name="Т17.1" sheetId="242" r:id="rId40"/>
    <sheet name="Т17.2" sheetId="243" r:id="rId41"/>
    <sheet name="Т18" sheetId="244" r:id="rId42"/>
    <sheet name="Т21" sheetId="245" r:id="rId43"/>
    <sheet name="Т23" sheetId="246" r:id="rId44"/>
    <sheet name="Т27" sheetId="247" r:id="rId45"/>
    <sheet name="Пл,100" sheetId="44" r:id="rId46"/>
    <sheet name="Пл.177" sheetId="269" r:id="rId47"/>
    <sheet name="П179а" sheetId="249" r:id="rId48"/>
    <sheet name="П181" sheetId="250" r:id="rId49"/>
    <sheet name="П181а" sheetId="251" r:id="rId50"/>
    <sheet name="П187" sheetId="84" r:id="rId51"/>
    <sheet name="П191" sheetId="21" r:id="rId52"/>
    <sheet name="влксм,16" sheetId="204" r:id="rId53"/>
  </sheets>
  <externalReferences>
    <externalReference r:id="rId54"/>
    <externalReference r:id="rId55"/>
    <externalReference r:id="rId56"/>
    <externalReference r:id="rId57"/>
    <externalReference r:id="rId58"/>
  </externalReferences>
  <definedNames>
    <definedName name="__ibqRep_27_AG_All__" localSheetId="24">#REF!</definedName>
    <definedName name="__ibqRep_27_AG_All__">#REF!</definedName>
    <definedName name="__ibqRep_27_AG_City__" localSheetId="24">#REF!</definedName>
    <definedName name="__ibqRep_27_AG_City__">#REF!</definedName>
    <definedName name="__ibqRep_27_AG_Procent__" localSheetId="24">#REF!</definedName>
    <definedName name="__ibqRep_27_AG_Procent__">#REF!</definedName>
    <definedName name="__iqRep_City__" localSheetId="24">#REF!</definedName>
    <definedName name="__iqRep_City__">#REF!</definedName>
    <definedName name="__iqRep_Description__" localSheetId="24">#REF!</definedName>
    <definedName name="__MAIN__" localSheetId="24">#REF!</definedName>
    <definedName name="__MAIN__">#REF!</definedName>
    <definedName name="__mtReportLst_Desc__" localSheetId="24">#REF!</definedName>
    <definedName name="Excel_BuiltIn__FilterDatabase" localSheetId="24">#REF!</definedName>
    <definedName name="Excel_BuiltIn__FilterDatabase">#REF!</definedName>
    <definedName name="апренот">#REF!</definedName>
    <definedName name="васленп4">[1]Лист1!#REF!</definedName>
    <definedName name="жщлз">#REF!</definedName>
    <definedName name="лллллл">'[2]МУП СТЭ'!#REF!</definedName>
    <definedName name="о111111" localSheetId="24">#REF!</definedName>
    <definedName name="о111111">#REF!</definedName>
    <definedName name="одн">'[2]МУП СТЭ'!#REF!</definedName>
    <definedName name="Поставщик">#REF!</definedName>
    <definedName name="ппппп">[1]Лист1!#REF!</definedName>
    <definedName name="я17">#REF!</definedName>
    <definedName name="янв">#REF!</definedName>
  </definedNames>
  <calcPr calcId="181029"/>
</workbook>
</file>

<file path=xl/calcChain.xml><?xml version="1.0" encoding="utf-8"?>
<calcChain xmlns="http://schemas.openxmlformats.org/spreadsheetml/2006/main">
  <c r="G75" i="337" l="1"/>
  <c r="G49" i="337"/>
  <c r="H86" i="337"/>
  <c r="D73" i="337"/>
  <c r="D72" i="337"/>
  <c r="G71" i="337"/>
  <c r="J28" i="337"/>
  <c r="E82" i="337"/>
  <c r="D82" i="337"/>
  <c r="E80" i="337"/>
  <c r="D80" i="337" s="1"/>
  <c r="E78" i="337"/>
  <c r="D78" i="337"/>
  <c r="E77" i="337"/>
  <c r="D77" i="337" s="1"/>
  <c r="E76" i="337"/>
  <c r="D76" i="337"/>
  <c r="E73" i="337"/>
  <c r="E72" i="337"/>
  <c r="G72" i="337" s="1"/>
  <c r="E71" i="337"/>
  <c r="D71" i="337"/>
  <c r="G69" i="337"/>
  <c r="F69" i="337"/>
  <c r="E69" i="337"/>
  <c r="D69" i="337"/>
  <c r="D66" i="337"/>
  <c r="D65" i="337"/>
  <c r="F63" i="337"/>
  <c r="E60" i="337"/>
  <c r="D60" i="337" s="1"/>
  <c r="G60" i="337" s="1"/>
  <c r="G63" i="337" s="1"/>
  <c r="E59" i="337"/>
  <c r="D59" i="337"/>
  <c r="G59" i="337" s="1"/>
  <c r="E58" i="337"/>
  <c r="D58" i="337" s="1"/>
  <c r="E50" i="337"/>
  <c r="D50" i="337"/>
  <c r="G50" i="337" s="1"/>
  <c r="E49" i="337"/>
  <c r="D49" i="337" s="1"/>
  <c r="E48" i="337"/>
  <c r="D48" i="337"/>
  <c r="G44" i="337"/>
  <c r="E44" i="337"/>
  <c r="E41" i="337"/>
  <c r="D41" i="337" s="1"/>
  <c r="E40" i="337"/>
  <c r="D40" i="337"/>
  <c r="G40" i="337" s="1"/>
  <c r="G42" i="337" s="1"/>
  <c r="E39" i="337"/>
  <c r="D39" i="337" s="1"/>
  <c r="E37" i="337"/>
  <c r="D37" i="337" s="1"/>
  <c r="G37" i="337" s="1"/>
  <c r="G36" i="337" s="1"/>
  <c r="F36" i="337"/>
  <c r="F42" i="337" s="1"/>
  <c r="E36" i="337"/>
  <c r="D36" i="337" s="1"/>
  <c r="E35" i="337"/>
  <c r="D35" i="337"/>
  <c r="G35" i="337" s="1"/>
  <c r="E34" i="337"/>
  <c r="D34" i="337"/>
  <c r="G34" i="337" s="1"/>
  <c r="E33" i="337"/>
  <c r="D33" i="337" s="1"/>
  <c r="G33" i="337" s="1"/>
  <c r="E30" i="337"/>
  <c r="E42" i="337" s="1"/>
  <c r="D42" i="337" s="1"/>
  <c r="D30" i="337"/>
  <c r="E14" i="337"/>
  <c r="D14" i="337"/>
  <c r="E13" i="337"/>
  <c r="D13" i="337" s="1"/>
  <c r="G12" i="337"/>
  <c r="F12" i="337"/>
  <c r="E12" i="337"/>
  <c r="D12" i="337" s="1"/>
  <c r="E57" i="220"/>
  <c r="E56" i="204"/>
  <c r="E14" i="204"/>
  <c r="E53" i="21"/>
  <c r="E14" i="21"/>
  <c r="E56" i="84"/>
  <c r="E14" i="84"/>
  <c r="E14" i="251"/>
  <c r="E55" i="251"/>
  <c r="E54" i="250"/>
  <c r="E14" i="250"/>
  <c r="E59" i="249"/>
  <c r="E14" i="249"/>
  <c r="E14" i="269"/>
  <c r="E51" i="44"/>
  <c r="E14" i="44"/>
  <c r="E48" i="247"/>
  <c r="E55" i="246"/>
  <c r="E51" i="245"/>
  <c r="E50" i="244"/>
  <c r="E52" i="243"/>
  <c r="E48" i="242"/>
  <c r="E52" i="241"/>
  <c r="E55" i="20"/>
  <c r="E48" i="18"/>
  <c r="E44" i="9"/>
  <c r="E50" i="23"/>
  <c r="E54" i="25"/>
  <c r="G73" i="337" l="1"/>
  <c r="G79" i="337"/>
  <c r="G81" i="337" s="1"/>
  <c r="G83" i="337" s="1"/>
  <c r="G85" i="337" s="1"/>
  <c r="F75" i="337"/>
  <c r="E63" i="337"/>
  <c r="D63" i="337" s="1"/>
  <c r="E52" i="267"/>
  <c r="E48" i="267"/>
  <c r="E19" i="208"/>
  <c r="E43" i="208"/>
  <c r="E54" i="328"/>
  <c r="E63" i="235"/>
  <c r="E55" i="234"/>
  <c r="E73" i="262"/>
  <c r="E56" i="114"/>
  <c r="E46" i="232"/>
  <c r="E48" i="146"/>
  <c r="E51" i="131"/>
  <c r="E74" i="329"/>
  <c r="E47" i="231"/>
  <c r="E54" i="230"/>
  <c r="E52" i="228"/>
  <c r="E59" i="227"/>
  <c r="E63" i="91"/>
  <c r="E56" i="226"/>
  <c r="E53" i="225"/>
  <c r="E63" i="224"/>
  <c r="E52" i="223"/>
  <c r="E56" i="222"/>
  <c r="E53" i="221"/>
  <c r="E62" i="218"/>
  <c r="E46" i="57"/>
  <c r="E52" i="82"/>
  <c r="E55" i="216"/>
  <c r="E64" i="331"/>
  <c r="E58" i="324"/>
  <c r="E75" i="337" l="1"/>
  <c r="D75" i="337" s="1"/>
  <c r="F79" i="337"/>
  <c r="E50" i="267"/>
  <c r="F81" i="337" l="1"/>
  <c r="E81" i="337" s="1"/>
  <c r="E79" i="337"/>
  <c r="D79" i="337" s="1"/>
  <c r="E14" i="267"/>
  <c r="E83" i="337" l="1"/>
  <c r="D83" i="337" s="1"/>
  <c r="D81" i="337"/>
  <c r="E52" i="208"/>
  <c r="E49" i="247" l="1"/>
  <c r="E14" i="247"/>
  <c r="E50" i="246"/>
  <c r="E14" i="246"/>
  <c r="E14" i="245"/>
  <c r="E14" i="244"/>
  <c r="E14" i="243"/>
  <c r="E14" i="242"/>
  <c r="E14" i="241"/>
  <c r="E14" i="20"/>
  <c r="E14" i="18"/>
  <c r="E14" i="9"/>
  <c r="E62" i="187"/>
  <c r="E56" i="187"/>
  <c r="E55" i="187"/>
  <c r="E52" i="187"/>
  <c r="E48" i="187"/>
  <c r="E47" i="187"/>
  <c r="E43" i="187"/>
  <c r="E40" i="187"/>
  <c r="E39" i="187"/>
  <c r="E38" i="187"/>
  <c r="E37" i="187"/>
  <c r="E14" i="187" l="1"/>
  <c r="E14" i="23"/>
  <c r="E14" i="25"/>
  <c r="E14" i="234"/>
  <c r="E50" i="233"/>
  <c r="E14" i="233"/>
  <c r="E14" i="262"/>
  <c r="E14" i="232"/>
  <c r="E14" i="146"/>
  <c r="E14" i="131"/>
  <c r="E14" i="329"/>
  <c r="E14" i="231"/>
  <c r="E14" i="230" l="1"/>
  <c r="E14" i="228"/>
  <c r="E14" i="227"/>
  <c r="E14" i="91"/>
  <c r="E14" i="226"/>
  <c r="E14" i="225" l="1"/>
  <c r="E14" i="208"/>
  <c r="E14" i="57"/>
  <c r="E14" i="82"/>
  <c r="E14" i="216"/>
  <c r="E73" i="55"/>
  <c r="E73" i="329" l="1"/>
  <c r="E72" i="329"/>
  <c r="E62" i="204" l="1"/>
  <c r="E56" i="328" l="1"/>
  <c r="E59" i="267" l="1"/>
  <c r="E55" i="57" l="1"/>
  <c r="E61" i="208"/>
  <c r="E82" i="220"/>
  <c r="E73" i="220" l="1"/>
  <c r="E53" i="220" l="1"/>
  <c r="E59" i="221" l="1"/>
  <c r="E68" i="218"/>
  <c r="E54" i="208"/>
  <c r="E48" i="57"/>
  <c r="E61" i="216"/>
  <c r="E69" i="331"/>
  <c r="E78" i="55"/>
  <c r="E64" i="324"/>
  <c r="E54" i="247" l="1"/>
  <c r="E61" i="246"/>
  <c r="E57" i="245"/>
  <c r="E56" i="244"/>
  <c r="E58" i="243"/>
  <c r="E54" i="242"/>
  <c r="E58" i="241"/>
  <c r="E61" i="20"/>
  <c r="E54" i="18"/>
  <c r="E50" i="9"/>
  <c r="E59" i="21"/>
  <c r="E62" i="84"/>
  <c r="E61" i="251"/>
  <c r="E60" i="250"/>
  <c r="E65" i="249"/>
  <c r="E67" i="269" l="1"/>
  <c r="E57" i="44"/>
  <c r="E56" i="23"/>
  <c r="E60" i="25"/>
  <c r="E69" i="235"/>
  <c r="E61" i="234"/>
  <c r="E62" i="114"/>
  <c r="E55" i="233"/>
  <c r="E79" i="262"/>
  <c r="E52" i="232"/>
  <c r="E54" i="146"/>
  <c r="E57" i="131"/>
  <c r="E80" i="329"/>
  <c r="E53" i="231"/>
  <c r="E60" i="230"/>
  <c r="E58" i="228"/>
  <c r="E65" i="227"/>
  <c r="E69" i="91"/>
  <c r="E62" i="226"/>
  <c r="E59" i="225"/>
  <c r="E69" i="224"/>
  <c r="E58" i="223"/>
  <c r="E62" i="222"/>
  <c r="E45" i="218" l="1"/>
  <c r="E50" i="204" l="1"/>
  <c r="E45" i="204"/>
  <c r="E42" i="204"/>
  <c r="E41" i="204"/>
  <c r="E40" i="204"/>
  <c r="E52" i="21"/>
  <c r="E48" i="21"/>
  <c r="E44" i="21"/>
  <c r="E41" i="21"/>
  <c r="E40" i="21"/>
  <c r="E39" i="21"/>
  <c r="E38" i="21"/>
  <c r="E55" i="84" l="1"/>
  <c r="E50" i="84"/>
  <c r="E46" i="84"/>
  <c r="E43" i="84"/>
  <c r="E42" i="84"/>
  <c r="E41" i="84"/>
  <c r="E40" i="84"/>
  <c r="E54" i="251"/>
  <c r="E51" i="251"/>
  <c r="E47" i="251"/>
  <c r="E43" i="251"/>
  <c r="E40" i="251"/>
  <c r="E39" i="251"/>
  <c r="E38" i="251"/>
  <c r="E37" i="251"/>
  <c r="E48" i="250"/>
  <c r="E44" i="250"/>
  <c r="E41" i="250"/>
  <c r="E40" i="250"/>
  <c r="E39" i="250"/>
  <c r="E38" i="250"/>
  <c r="E58" i="249"/>
  <c r="E57" i="249"/>
  <c r="E50" i="249"/>
  <c r="E47" i="249"/>
  <c r="E45" i="249"/>
  <c r="E45" i="269"/>
  <c r="E60" i="269"/>
  <c r="E55" i="269"/>
  <c r="E53" i="269"/>
  <c r="E52" i="269"/>
  <c r="E51" i="269"/>
  <c r="E59" i="269"/>
  <c r="E48" i="269"/>
  <c r="E44" i="269"/>
  <c r="E43" i="269"/>
  <c r="E50" i="44"/>
  <c r="E47" i="44"/>
  <c r="E44" i="44"/>
  <c r="E41" i="44"/>
  <c r="E38" i="44"/>
  <c r="E37" i="44"/>
  <c r="E36" i="44"/>
  <c r="E35" i="44"/>
  <c r="E47" i="247"/>
  <c r="E44" i="247"/>
  <c r="E37" i="247"/>
  <c r="E34" i="247"/>
  <c r="E33" i="247"/>
  <c r="E32" i="247"/>
  <c r="E31" i="247"/>
  <c r="E66" i="269" l="1"/>
  <c r="E54" i="246"/>
  <c r="E51" i="246"/>
  <c r="E44" i="246"/>
  <c r="E41" i="246"/>
  <c r="E40" i="246"/>
  <c r="E39" i="246"/>
  <c r="E38" i="246"/>
  <c r="E44" i="245"/>
  <c r="E40" i="245"/>
  <c r="E37" i="245"/>
  <c r="E36" i="245"/>
  <c r="E35" i="245"/>
  <c r="E34" i="245"/>
  <c r="E45" i="244"/>
  <c r="E41" i="244"/>
  <c r="E38" i="244"/>
  <c r="E37" i="244"/>
  <c r="E36" i="244"/>
  <c r="E35" i="244"/>
  <c r="E51" i="243"/>
  <c r="E48" i="243"/>
  <c r="E41" i="243"/>
  <c r="E38" i="243"/>
  <c r="E37" i="243"/>
  <c r="E36" i="243"/>
  <c r="E35" i="243"/>
  <c r="E47" i="242"/>
  <c r="E44" i="242"/>
  <c r="E38" i="242"/>
  <c r="E35" i="242"/>
  <c r="E34" i="242"/>
  <c r="E33" i="242"/>
  <c r="E32" i="242"/>
  <c r="E51" i="241"/>
  <c r="E46" i="241"/>
  <c r="E42" i="241"/>
  <c r="E39" i="241"/>
  <c r="E38" i="241"/>
  <c r="E37" i="241"/>
  <c r="E36" i="241"/>
  <c r="E54" i="20"/>
  <c r="E50" i="20"/>
  <c r="E46" i="20"/>
  <c r="E43" i="20"/>
  <c r="E42" i="20"/>
  <c r="E41" i="20"/>
  <c r="E40" i="20"/>
  <c r="E47" i="18" l="1"/>
  <c r="E43" i="18"/>
  <c r="E39" i="18"/>
  <c r="E38" i="18"/>
  <c r="E37" i="18"/>
  <c r="E36" i="18"/>
  <c r="E35" i="18"/>
  <c r="E43" i="9"/>
  <c r="E39" i="9"/>
  <c r="E36" i="9"/>
  <c r="E35" i="9"/>
  <c r="E34" i="9"/>
  <c r="E33" i="9"/>
  <c r="E44" i="267" l="1"/>
  <c r="E42" i="267"/>
  <c r="E38" i="267"/>
  <c r="E37" i="267"/>
  <c r="J60" i="267"/>
  <c r="E49" i="23"/>
  <c r="E43" i="23"/>
  <c r="E39" i="23"/>
  <c r="E36" i="23"/>
  <c r="E35" i="23"/>
  <c r="E34" i="23"/>
  <c r="E33" i="23"/>
  <c r="E53" i="25"/>
  <c r="E50" i="25"/>
  <c r="E49" i="25"/>
  <c r="E47" i="25"/>
  <c r="E43" i="25"/>
  <c r="E40" i="25"/>
  <c r="E39" i="25"/>
  <c r="E38" i="25"/>
  <c r="E37" i="25"/>
  <c r="E52" i="235"/>
  <c r="E62" i="235"/>
  <c r="E59" i="235"/>
  <c r="E56" i="235"/>
  <c r="E49" i="235"/>
  <c r="E48" i="235"/>
  <c r="E47" i="235"/>
  <c r="E46" i="235"/>
  <c r="E54" i="234"/>
  <c r="E50" i="234"/>
  <c r="E42" i="234"/>
  <c r="E39" i="234"/>
  <c r="E38" i="234"/>
  <c r="E37" i="234"/>
  <c r="E48" i="233"/>
  <c r="E47" i="233"/>
  <c r="E44" i="233"/>
  <c r="E40" i="233"/>
  <c r="E37" i="233"/>
  <c r="E36" i="233"/>
  <c r="E35" i="233"/>
  <c r="E34" i="233"/>
  <c r="E72" i="262"/>
  <c r="E68" i="262"/>
  <c r="E65" i="262"/>
  <c r="E60" i="262"/>
  <c r="E57" i="262"/>
  <c r="E56" i="262"/>
  <c r="E55" i="262"/>
  <c r="E39" i="114"/>
  <c r="E38" i="114"/>
  <c r="E55" i="114"/>
  <c r="E52" i="114"/>
  <c r="E49" i="114"/>
  <c r="E46" i="114"/>
  <c r="E42" i="114"/>
  <c r="E37" i="114"/>
  <c r="E45" i="232"/>
  <c r="E42" i="232"/>
  <c r="E39" i="232"/>
  <c r="E36" i="232"/>
  <c r="E33" i="232"/>
  <c r="E32" i="232"/>
  <c r="E31" i="232"/>
  <c r="E30" i="232"/>
  <c r="E47" i="146"/>
  <c r="E44" i="146"/>
  <c r="E43" i="146"/>
  <c r="E41" i="146"/>
  <c r="E38" i="146"/>
  <c r="E35" i="146"/>
  <c r="E34" i="146"/>
  <c r="E33" i="146"/>
  <c r="E32" i="146"/>
  <c r="E54" i="233" l="1"/>
  <c r="E50" i="131"/>
  <c r="E47" i="131"/>
  <c r="E43" i="131"/>
  <c r="E39" i="131"/>
  <c r="E36" i="131"/>
  <c r="E35" i="131"/>
  <c r="E34" i="131"/>
  <c r="E33" i="131"/>
  <c r="E69" i="329" l="1"/>
  <c r="E66" i="329"/>
  <c r="E68" i="329"/>
  <c r="E62" i="329"/>
  <c r="E60" i="329"/>
  <c r="E59" i="329"/>
  <c r="E58" i="329"/>
  <c r="E57" i="329"/>
  <c r="E46" i="231" l="1"/>
  <c r="E43" i="231"/>
  <c r="E37" i="231"/>
  <c r="E34" i="231"/>
  <c r="E33" i="231"/>
  <c r="E32" i="231"/>
  <c r="E31" i="231"/>
  <c r="E53" i="230"/>
  <c r="E51" i="230"/>
  <c r="E49" i="230"/>
  <c r="E45" i="230"/>
  <c r="E42" i="230"/>
  <c r="E41" i="230"/>
  <c r="E40" i="230"/>
  <c r="E39" i="230"/>
  <c r="E51" i="228"/>
  <c r="E48" i="228"/>
  <c r="E45" i="228"/>
  <c r="E41" i="228"/>
  <c r="E38" i="228"/>
  <c r="E37" i="228"/>
  <c r="E36" i="228"/>
  <c r="E35" i="228"/>
  <c r="E58" i="227"/>
  <c r="E56" i="227"/>
  <c r="E54" i="227"/>
  <c r="E50" i="227"/>
  <c r="E47" i="227"/>
  <c r="E46" i="227"/>
  <c r="E45" i="227"/>
  <c r="E44" i="227"/>
  <c r="E64" i="227" l="1"/>
  <c r="E59" i="91" l="1"/>
  <c r="E58" i="91"/>
  <c r="E56" i="91"/>
  <c r="E53" i="91"/>
  <c r="E50" i="91"/>
  <c r="E49" i="91"/>
  <c r="E48" i="91"/>
  <c r="E47" i="91"/>
  <c r="E55" i="226"/>
  <c r="E52" i="226"/>
  <c r="E50" i="226"/>
  <c r="E46" i="226"/>
  <c r="E43" i="226"/>
  <c r="E42" i="226"/>
  <c r="E41" i="226"/>
  <c r="E40" i="226"/>
  <c r="E52" i="225"/>
  <c r="E49" i="225"/>
  <c r="E43" i="225"/>
  <c r="E40" i="225"/>
  <c r="E39" i="225"/>
  <c r="E38" i="225"/>
  <c r="E37" i="225"/>
  <c r="E62" i="224"/>
  <c r="E59" i="224"/>
  <c r="E56" i="224"/>
  <c r="E52" i="224"/>
  <c r="E49" i="224"/>
  <c r="E48" i="224"/>
  <c r="E47" i="224"/>
  <c r="E46" i="224"/>
  <c r="E51" i="223"/>
  <c r="E48" i="223"/>
  <c r="E44" i="223"/>
  <c r="E39" i="223"/>
  <c r="E36" i="223"/>
  <c r="E35" i="223"/>
  <c r="E34" i="223"/>
  <c r="J33" i="223"/>
  <c r="E55" i="222"/>
  <c r="E52" i="222"/>
  <c r="E49" i="222"/>
  <c r="E45" i="222"/>
  <c r="E41" i="222"/>
  <c r="E40" i="222"/>
  <c r="E39" i="222"/>
  <c r="E52" i="221"/>
  <c r="E48" i="221"/>
  <c r="E45" i="221"/>
  <c r="E41" i="221"/>
  <c r="E38" i="221"/>
  <c r="E37" i="221"/>
  <c r="E36" i="221"/>
  <c r="E67" i="220"/>
  <c r="E63" i="220"/>
  <c r="E59" i="220"/>
  <c r="E56" i="220"/>
  <c r="E55" i="220"/>
  <c r="E54" i="220"/>
  <c r="E61" i="218"/>
  <c r="E58" i="218"/>
  <c r="E55" i="218"/>
  <c r="E51" i="218"/>
  <c r="E48" i="218"/>
  <c r="E47" i="218"/>
  <c r="E46" i="218"/>
  <c r="E46" i="208"/>
  <c r="E45" i="208"/>
  <c r="E41" i="208"/>
  <c r="E39" i="208"/>
  <c r="E45" i="57"/>
  <c r="E43" i="57"/>
  <c r="E41" i="57"/>
  <c r="E37" i="57"/>
  <c r="E36" i="57"/>
  <c r="E35" i="57"/>
  <c r="E34" i="57"/>
  <c r="E33" i="57"/>
  <c r="E51" i="82"/>
  <c r="E48" i="82"/>
  <c r="E45" i="82"/>
  <c r="E41" i="82"/>
  <c r="E38" i="82"/>
  <c r="E37" i="82"/>
  <c r="E36" i="82"/>
  <c r="E35" i="82"/>
  <c r="E61" i="222" l="1"/>
  <c r="E54" i="216" l="1"/>
  <c r="E50" i="216"/>
  <c r="E42" i="216"/>
  <c r="E39" i="216"/>
  <c r="E38" i="216"/>
  <c r="E37" i="216"/>
  <c r="E36" i="216"/>
  <c r="E49" i="331"/>
  <c r="E50" i="331"/>
  <c r="E51" i="331"/>
  <c r="E52" i="331"/>
  <c r="E55" i="331"/>
  <c r="E60" i="331"/>
  <c r="F69" i="55"/>
  <c r="F72" i="55"/>
  <c r="F71" i="55"/>
  <c r="F68" i="55"/>
  <c r="F67" i="55"/>
  <c r="F66" i="55"/>
  <c r="F65" i="55"/>
  <c r="F63" i="55"/>
  <c r="E63" i="55" s="1"/>
  <c r="E57" i="55" s="1"/>
  <c r="E77" i="55" s="1"/>
  <c r="F62" i="55"/>
  <c r="F61" i="55"/>
  <c r="F60" i="55"/>
  <c r="F59" i="55"/>
  <c r="F58" i="55"/>
  <c r="F56" i="55"/>
  <c r="F55" i="55"/>
  <c r="F54" i="55"/>
  <c r="E49" i="324"/>
  <c r="E45" i="324"/>
  <c r="E53" i="324"/>
  <c r="E57" i="324"/>
  <c r="E42" i="324"/>
  <c r="E41" i="324"/>
  <c r="E40" i="324"/>
  <c r="E39" i="324"/>
  <c r="E68" i="331" l="1"/>
  <c r="E63" i="324"/>
  <c r="F57" i="55" l="1"/>
  <c r="F77" i="55" s="1"/>
  <c r="L33" i="223" l="1"/>
  <c r="E60" i="20" l="1"/>
  <c r="E55" i="23"/>
  <c r="E61" i="204"/>
  <c r="E60" i="246" l="1"/>
  <c r="E55" i="244"/>
  <c r="E53" i="242"/>
  <c r="E53" i="18"/>
  <c r="E53" i="247"/>
  <c r="E58" i="21"/>
  <c r="E64" i="249"/>
  <c r="E57" i="241"/>
  <c r="E56" i="245"/>
  <c r="E57" i="243"/>
  <c r="E61" i="84"/>
  <c r="E59" i="250"/>
  <c r="E49" i="9" l="1"/>
  <c r="E60" i="251"/>
  <c r="E56" i="44"/>
  <c r="E59" i="25"/>
  <c r="E60" i="234"/>
  <c r="E68" i="235" l="1"/>
  <c r="E61" i="114"/>
  <c r="E51" i="232" l="1"/>
  <c r="E57" i="82"/>
  <c r="E53" i="146"/>
  <c r="E56" i="131"/>
  <c r="E78" i="262"/>
  <c r="E67" i="227"/>
  <c r="E14" i="235"/>
  <c r="E14" i="114"/>
  <c r="E57" i="228" l="1"/>
  <c r="E58" i="221"/>
  <c r="E68" i="224" l="1"/>
  <c r="E53" i="208"/>
  <c r="E47" i="57"/>
  <c r="E79" i="329"/>
  <c r="E52" i="231"/>
  <c r="E61" i="226"/>
  <c r="E67" i="218"/>
  <c r="E57" i="223" l="1"/>
  <c r="E59" i="230"/>
  <c r="E68" i="91"/>
  <c r="E58" i="225"/>
  <c r="E60" i="216"/>
  <c r="E55" i="328" l="1"/>
  <c r="E54" i="187" l="1"/>
  <c r="E51" i="267" l="1"/>
  <c r="E71" i="220" l="1"/>
  <c r="E72" i="220" s="1"/>
  <c r="E45" i="187" l="1"/>
  <c r="E61" i="187" s="1"/>
</calcChain>
</file>

<file path=xl/sharedStrings.xml><?xml version="1.0" encoding="utf-8"?>
<sst xmlns="http://schemas.openxmlformats.org/spreadsheetml/2006/main" count="5020" uniqueCount="1263">
  <si>
    <t>ОТЧЕТ</t>
  </si>
  <si>
    <t>руб.</t>
  </si>
  <si>
    <t>Дератизация</t>
  </si>
  <si>
    <t>Дезинсекция</t>
  </si>
  <si>
    <t>Услуги управления</t>
  </si>
  <si>
    <t>+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</si>
  <si>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</si>
  <si>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</si>
  <si>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</si>
  <si>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>1.</t>
  </si>
  <si>
    <t>Основная информация</t>
  </si>
  <si>
    <t>1.2. Управляющая организация : ООО "ДУ-8"</t>
  </si>
  <si>
    <t>1.3. Основания управления многоквартирным домом: решение общего собрания</t>
  </si>
  <si>
    <t>2.</t>
  </si>
  <si>
    <t>3.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</si>
  <si>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</si>
  <si>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</si>
  <si>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</si>
  <si>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</si>
  <si>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</si>
  <si>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</si>
  <si>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</si>
  <si>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Доход от сдачи в аренду рекламных мест:</t>
  </si>
  <si>
    <t>4.4. Должники:</t>
  </si>
  <si>
    <t>5.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</si>
  <si>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</si>
  <si>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</si>
  <si>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</si>
  <si>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</si>
  <si>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</si>
  <si>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Аварийно-диспетчерская служба</t>
  </si>
  <si>
    <t>6.</t>
  </si>
  <si>
    <t>7.</t>
  </si>
  <si>
    <t>8.</t>
  </si>
  <si>
    <t>Сведения о выполнении плана работ по ремонту общего имущества в</t>
  </si>
  <si>
    <t>многоквартирном доме за отчетный период</t>
  </si>
  <si>
    <t>Выполненные работы и понесенные затраты по управлению многоквартир</t>
  </si>
  <si>
    <t>доме за отчетный период</t>
  </si>
  <si>
    <t xml:space="preserve">ным домом, содержанию и ремонту общего имущества в многоквартирном </t>
  </si>
  <si>
    <t>Вид работ (услуг)</t>
  </si>
  <si>
    <t>выполне-</t>
  </si>
  <si>
    <t>ния</t>
  </si>
  <si>
    <t>Дата</t>
  </si>
  <si>
    <t>Сумма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</si>
  <si>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</si>
  <si>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</si>
  <si>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</si>
  <si>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8.1.Способ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</si>
  <si>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</si>
  <si>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</si>
  <si>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8.2 Размер фонда капитального ремонта на начало отчетного периода:</t>
  </si>
  <si>
    <t>8.3.Размер фонда капитального ремонта на конец отчетного периода:</t>
  </si>
  <si>
    <t>4.3. Должники:</t>
  </si>
  <si>
    <t>Обслуживание,ремонт,оценка лифтов</t>
  </si>
  <si>
    <t>7.1.Способ формирования фонда капитального ремонта,дата и реквизиты общего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</si>
  <si>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</si>
  <si>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</si>
  <si>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руется на счете регионального оператора. Общее собрание не проводилось.</t>
  </si>
  <si>
    <t>собрания собственников по выбору способа формирования фонда: фонд форми</t>
  </si>
  <si>
    <t>ном периоде средств фонда капитального ремонта по назначениям:</t>
  </si>
  <si>
    <t>имущества в многоквартирном доме,а также о суммах, используемых в отчет</t>
  </si>
  <si>
    <t>1.2.1. Лицензия  на   управление  МКД №65 от27 апреля 2015года.</t>
  </si>
  <si>
    <t>июнь</t>
  </si>
  <si>
    <t>апрель</t>
  </si>
  <si>
    <t xml:space="preserve">счете управляющей компании. Решение общее собрание </t>
  </si>
  <si>
    <t>4.2. Доход от сдачи в аренду помещений,входящих в состав общего имущества:0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</si>
  <si>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22 августа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</si>
  <si>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10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</si>
  <si>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04 января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</si>
  <si>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</si>
  <si>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15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</si>
  <si>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19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</si>
  <si>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13 февраля 2016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</si>
  <si>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09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</si>
  <si>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</si>
  <si>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22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</si>
  <si>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07 сентября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</si>
  <si>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3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</si>
  <si>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</si>
  <si>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марта 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</si>
  <si>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февраля 2015</t>
    </r>
    <r>
      <rPr>
        <sz val="10"/>
        <rFont val="Arial"/>
        <family val="2"/>
        <charset val="204"/>
      </rPr>
      <t xml:space="preserve"> года).</t>
    </r>
  </si>
  <si>
    <t>6.1.Способ формирования фонда капитального ремонта,дата и реквизиты общего</t>
  </si>
  <si>
    <t>счете управляющей компании. Решение общего собрания .</t>
  </si>
  <si>
    <t>счете управляющей компании.Решение общего собрания .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</si>
  <si>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февраля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</si>
  <si>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24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</si>
  <si>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29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</si>
  <si>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29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</si>
  <si>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20 февраля 2016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</si>
  <si>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26 сентября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</si>
  <si>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30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</si>
  <si>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января 2018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</si>
  <si>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20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</si>
  <si>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02 августа 2020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</si>
  <si>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20 августа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</si>
  <si>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10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</si>
  <si>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</si>
  <si>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</si>
  <si>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</si>
  <si>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18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</si>
  <si>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25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</si>
  <si>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19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</si>
  <si>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12 июлч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</si>
  <si>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июля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</si>
  <si>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августа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</si>
  <si>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июля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</si>
  <si>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</si>
  <si>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</si>
  <si>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7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</si>
  <si>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22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</si>
  <si>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18 июня 2015</t>
    </r>
    <r>
      <rPr>
        <sz val="10"/>
        <rFont val="Arial"/>
        <family val="2"/>
        <charset val="204"/>
      </rPr>
      <t xml:space="preserve"> года).</t>
    </r>
  </si>
  <si>
    <t>7.1.Способ формирования фонда капитального ремонта,дата и реквизиты обще</t>
  </si>
  <si>
    <t>го собрания собственников по выбору способа формирования фонда: фонд фор</t>
  </si>
  <si>
    <t>мируется на счете регионального оператора. Общее собрание не проводилось.</t>
  </si>
  <si>
    <t>6.1.Способ формирования фонда капитального ремонта,дата и реквизиты обще</t>
  </si>
  <si>
    <t>4.3. Доходы от МТС</t>
  </si>
  <si>
    <t>мируетсч на счете регионального оператора. Общее собрание не проводилось.</t>
  </si>
  <si>
    <t>Сведения о начислениях и поступивших суммах за капитальный ремонт обще</t>
  </si>
  <si>
    <t>четном периоде средств фонда капитального ремонта по назначениям:</t>
  </si>
  <si>
    <t>го имущества в многоквартирном доме,а также о суммах, используемых в от</t>
  </si>
  <si>
    <t>7.2 Размер фонда капитального ремонта на начало отчетного периода:549317,28</t>
  </si>
  <si>
    <t>7.3.Размер фонда капитального ремонта на конец отчетного периода:772543,3</t>
  </si>
  <si>
    <t>руется на счете управляющей компании. Решение общего собрания.</t>
  </si>
  <si>
    <t xml:space="preserve"> собрания собственников по выбору способа формирования фонда: фонд фор</t>
  </si>
  <si>
    <r>
      <t xml:space="preserve">1.1. Отчетный период: </t>
    </r>
    <r>
      <rPr>
        <b/>
        <sz val="10"/>
        <rFont val="Arial"/>
        <family val="2"/>
        <charset val="204"/>
      </rPr>
      <t>2021</t>
    </r>
    <r>
      <rPr>
        <sz val="10"/>
        <rFont val="Arial"/>
        <family val="2"/>
        <charset val="204"/>
      </rPr>
      <t xml:space="preserve"> год</t>
    </r>
  </si>
  <si>
    <t xml:space="preserve">                   г.Сочи ,ул. Вишневая ,д.21  за 2021 год </t>
  </si>
  <si>
    <t>г.Сочи, ул.60 лет ВЛКСМ 16, кв. 19</t>
  </si>
  <si>
    <t>г.Сочи, ул.60 лет ВЛКСМ 16, кв. 20</t>
  </si>
  <si>
    <t>г.Сочи, ул.60 лет ВЛКСМ 16, кв. 30</t>
  </si>
  <si>
    <t>Отчет составлен: 21.03.2022года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</si>
  <si>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11 . 2018</t>
    </r>
    <r>
      <rPr>
        <sz val="10"/>
        <rFont val="Arial"/>
        <family val="2"/>
        <charset val="204"/>
      </rPr>
      <t xml:space="preserve"> года).</t>
    </r>
  </si>
  <si>
    <t>г.Сочи, ул.Абрикосовая 7, кв. 63</t>
  </si>
  <si>
    <t>г.Сочи, ул.Абрикосовая 7, кв. 76</t>
  </si>
  <si>
    <t>г.Сочи, ул.Абрикосовая 18, кв. 3</t>
  </si>
  <si>
    <t>г.Сочи, ул.Абрикосовая 18, кв. 16</t>
  </si>
  <si>
    <t>г.Сочи, ул.Абрикосовая 18, кв. 35</t>
  </si>
  <si>
    <t>г.Сочи, ул.Абрикосовая 18, кв. 56</t>
  </si>
  <si>
    <t>г.Сочи, ул.Абрикосовая 18, кв. 71</t>
  </si>
  <si>
    <t>г.Сочи, ул.Абрикосовая 18, кв. 89</t>
  </si>
  <si>
    <t>г.Сочи, ул.Абрикосовая 18, кв. 99</t>
  </si>
  <si>
    <t>г.Сочи, ул.Абрикосовая 18, кв. 125</t>
  </si>
  <si>
    <t>г.Сочи, ул.Абрикосовая 25, кв. 97/2</t>
  </si>
  <si>
    <t>г.Сочи, ул.Абрикосовая 25, кв. 111</t>
  </si>
  <si>
    <t>г.Сочи, ул.Абрикосовая 25, кв. 115</t>
  </si>
  <si>
    <t>г.Сочи, ул.Абрикосовая 25, кв. 134</t>
  </si>
  <si>
    <t>г.Сочи, ул.Абрикосовая 25, кв. 138</t>
  </si>
  <si>
    <t xml:space="preserve"> г.Сочи, ул.Абрикосовая 25, кв. 41</t>
  </si>
  <si>
    <t xml:space="preserve"> г.Сочи, ул.Абрикосовая 25, кв. 97/1</t>
  </si>
  <si>
    <t xml:space="preserve"> г.Сочи, ул.Абрикосовая 25, кв. 130</t>
  </si>
  <si>
    <t>г.Сочи, ул.Абрикосовая 25, кв. 3</t>
  </si>
  <si>
    <t>г.Сочи, ул.Абрикосовая 25, кв. 6</t>
  </si>
  <si>
    <t>г.Сочи, ул.Вишневая 4, кв. 71</t>
  </si>
  <si>
    <t>г.Сочи, ул.Вишневая 4, кв. 85</t>
  </si>
  <si>
    <t>г.Сочи, ул.Вишневая 4, кв. 106</t>
  </si>
  <si>
    <t>г.Сочи, ул.Вишневая 4, кв. 110</t>
  </si>
  <si>
    <t>г.Сочи, ул.Вишневая 4, кв. 154</t>
  </si>
  <si>
    <t>г.Сочи, ул.Вишневая 10, кв. 1</t>
  </si>
  <si>
    <t>г.Сочи, ул.Вишневая 10, кв. 23</t>
  </si>
  <si>
    <t>г.Сочи, ул.Вишневая 10, кв. 24</t>
  </si>
  <si>
    <t>г.Сочи, ул.Вишневая 10, кв. 42</t>
  </si>
  <si>
    <t>г.Сочи, ул.Вишневая 10, кв. 66</t>
  </si>
  <si>
    <t>г.Сочи, ул.Вишневая 10, кв. 99</t>
  </si>
  <si>
    <t>г.Сочи, ул.Вишневая 10, корп.7, кв. 47</t>
  </si>
  <si>
    <t>г.Сочи, ул.Вишневая 10, корп.8, кв. 32</t>
  </si>
  <si>
    <t>г.Сочи, ул.Вишневая 10, корп.8, кв. 36</t>
  </si>
  <si>
    <t xml:space="preserve">нежил.помещ. </t>
  </si>
  <si>
    <t>г.Сочи, ул.Вишневая 12, кв. 30</t>
  </si>
  <si>
    <t>г.Сочи, ул.Вишневая 12, кв. 51</t>
  </si>
  <si>
    <t>г.Сочи, ул.Вишневая 12, кв. 57</t>
  </si>
  <si>
    <t>г.Сочи, ул.Вишневая 12, кв. 64</t>
  </si>
  <si>
    <t>г.Сочи, ул.Вишневая 12, кв. 68</t>
  </si>
  <si>
    <t>г.Сочи, ул.Вишневая 12, кв. 89</t>
  </si>
  <si>
    <t>г.Сочи, ул.Вишневая 12, кв. 90</t>
  </si>
  <si>
    <t>г.Сочи, ул.Вишневая 12, кв. 95</t>
  </si>
  <si>
    <t>г.Сочи, ул.Вишневая 16, кв. 25</t>
  </si>
  <si>
    <t>г.Сочи, ул.Вишневая 16, кв. 41</t>
  </si>
  <si>
    <t>г.Сочи, ул.Вишневая 16, кв. 65</t>
  </si>
  <si>
    <t>г.Сочи, ул.Вишневая 16, кв. 77</t>
  </si>
  <si>
    <t>г.Сочи, ул.Вишневая 16, кв. 83</t>
  </si>
  <si>
    <t>г.Сочи, ул.Вишневая 17, кв. 44</t>
  </si>
  <si>
    <t>г.Сочи, ул.Вишневая 17, кв. 45</t>
  </si>
  <si>
    <t>г.Сочи, ул.Вишневая 17, кв. 54</t>
  </si>
  <si>
    <t>г.Сочи, ул.Вишневая 19, кв. 3</t>
  </si>
  <si>
    <t>г.Сочи, ул.Вишневая 19, кв. 4</t>
  </si>
  <si>
    <t>г.Сочи, ул.Вишневая 19, кв. 6</t>
  </si>
  <si>
    <t>г.Сочи, ул.Вишневая 19, кв. 10</t>
  </si>
  <si>
    <t>г.Сочи, ул.Вишневая 21, кв. 24</t>
  </si>
  <si>
    <t>г.Сочи, ул.Вишневая 22, кв. 1</t>
  </si>
  <si>
    <t>г.Сочи, ул.Вишневая 22, кв. 10</t>
  </si>
  <si>
    <t>г.Сочи, ул.Вишневая 22, кв. 14</t>
  </si>
  <si>
    <t>г.Сочи, ул.Вишневая 22, кв. 31</t>
  </si>
  <si>
    <t>г.Сочи, ул.Вишневая 22, кв. 41</t>
  </si>
  <si>
    <t>г.Сочи, ул.Вишневая 22, кв. 42</t>
  </si>
  <si>
    <t>г.Сочи, ул.Вишневая 22, кв. 48</t>
  </si>
  <si>
    <t>г.Сочи, ул.Вишневая 22, кв. 61</t>
  </si>
  <si>
    <t>г.Сочи, ул.Вишневая 22, кв. 66</t>
  </si>
  <si>
    <t>г.Сочи, ул.Вишневая 22, кв. 81</t>
  </si>
  <si>
    <t>г.Сочи, ул.Вишневая 22, кв. 97</t>
  </si>
  <si>
    <t>г.Сочи, ул.Вишневая 22, кв. 98</t>
  </si>
  <si>
    <t>г.Сочи, ул.Вишневая 22, кв. 100</t>
  </si>
  <si>
    <t>г.Сочи, ул.Вишневая 22, кв. 102</t>
  </si>
  <si>
    <t>г.Сочи, ул.Вишневая 24, кв. 30</t>
  </si>
  <si>
    <t>г.Сочи, ул.Вишневая 24, кв. 39</t>
  </si>
  <si>
    <t>г.Сочи, ул.Вишневая 24, кв. 47</t>
  </si>
  <si>
    <t>г.Сочи, ул.Вишневая 24, кв. 64/2</t>
  </si>
  <si>
    <t>г.Сочи, ул.Вишневая 24, кв. 80</t>
  </si>
  <si>
    <t>г.Сочи, ул.Вишневая 24, кв. 99</t>
  </si>
  <si>
    <t>г.Сочи, ул.Вишневая 25, кв. 6</t>
  </si>
  <si>
    <t>г.Сочи, ул.Вишневая 25, кв. 11</t>
  </si>
  <si>
    <t>г.Сочи, ул.Вишневая 25, кв. 24</t>
  </si>
  <si>
    <t>г.Сочи, ул.Вишневая 25, кв. 28</t>
  </si>
  <si>
    <t>г.Сочи, ул.Вишневая 25, кв. 32</t>
  </si>
  <si>
    <t>г.Сочи, ул.Вишневая 25, кв. 40</t>
  </si>
  <si>
    <t>г.Сочи, ул.Вишневая 25, кв. 51</t>
  </si>
  <si>
    <t>г.Сочи, ул.Вишневая 25, кв. 52</t>
  </si>
  <si>
    <t>г.Сочи, ул.Вишневая 25, кв. 65</t>
  </si>
  <si>
    <t>г.Сочи, ул.Вишневая 26, кв. 5</t>
  </si>
  <si>
    <t>г.Сочи, ул.Вишневая 26, кв. 11</t>
  </si>
  <si>
    <t>г.Сочи, ул.Вишневая 26, кв. 23</t>
  </si>
  <si>
    <t>г.Сочи, ул.Вишневая 26, кв. 31</t>
  </si>
  <si>
    <t>г.Сочи, ул.Вишневая 26, кв. 57</t>
  </si>
  <si>
    <t>г.Сочи, ул.Вишневая 26, кв. 61</t>
  </si>
  <si>
    <t>г.Сочи, ул.Вишневая 26, кв. 75</t>
  </si>
  <si>
    <t>г.Сочи, ул.Вишневая 26, кв. 79</t>
  </si>
  <si>
    <t>г.Сочи, ул.Вишневая 26, кв. 89</t>
  </si>
  <si>
    <t>г.Сочи, ул.Вишневая 26, кв. 97</t>
  </si>
  <si>
    <t>г.Сочи, ул.Вишневая 26, кв. 101</t>
  </si>
  <si>
    <t>г.Сочи, ул.Вишневая 26, кв. 113</t>
  </si>
  <si>
    <t>г.Сочи, ул.Вишневая 27, кв. 11/1</t>
  </si>
  <si>
    <t>г.Сочи, ул.Вишневая 27, кв. 11</t>
  </si>
  <si>
    <t>г.Сочи, ул.Вишневая 27, кв. 23</t>
  </si>
  <si>
    <t>г.Сочи, ул.Вишневая 28, кв. 14</t>
  </si>
  <si>
    <t>г.Сочи, ул.Вишневая 28, кв. 27</t>
  </si>
  <si>
    <t>г.Сочи, ул.Вишневая 28, кв. 31</t>
  </si>
  <si>
    <t>г.Сочи, ул.Вишневая 28, кв. 37</t>
  </si>
  <si>
    <t>г.Сочи, ул.Вишневая 28, кв. 38</t>
  </si>
  <si>
    <t>г.Сочи, ул.Вишневая 28, кв. 45</t>
  </si>
  <si>
    <t>г.Сочи, ул.Вишневая 28, кв. 64</t>
  </si>
  <si>
    <t>г.Сочи, ул.Вишневая 28, кв. 70</t>
  </si>
  <si>
    <t>г.Сочи, ул.Вишневая 28, кв. 87</t>
  </si>
  <si>
    <t>г.Сочи, ул.Вишневая 28, кв. 101</t>
  </si>
  <si>
    <t>г.Сочи, ул.Вишневая 30, кв. 28</t>
  </si>
  <si>
    <t>г.Сочи, ул.Вишневая 30, кв. 48</t>
  </si>
  <si>
    <t>г.Сочи, ул.Вишневая 31, кв. 1</t>
  </si>
  <si>
    <t>г.Сочи, ул.Вишневая 31, кв. 8</t>
  </si>
  <si>
    <t>г.Сочи, ул.Вишневая 31, кв. 55</t>
  </si>
  <si>
    <t>г.Сочи, ул.Вишневая 31, кв. 60</t>
  </si>
  <si>
    <t>г.Сочи, ул.Вишневая 31, кв. 72</t>
  </si>
  <si>
    <t>г.Сочи, ул.Вишневая 31, кв. 94</t>
  </si>
  <si>
    <t>г.Сочи, ул.Вишневая 31, кв. 103</t>
  </si>
  <si>
    <t>г.Сочи, ул.Вишневая 31, кв. 105</t>
  </si>
  <si>
    <t>г.Сочи, ул.Вишневая 31, кв. 106</t>
  </si>
  <si>
    <t>г.Сочи, ул.Вишневая 31, кв. 126</t>
  </si>
  <si>
    <t>г.Сочи, ул.Вишневая 32, кв. 42</t>
  </si>
  <si>
    <t>г.Сочи, ул.Вишневая 32, кв. 51</t>
  </si>
  <si>
    <t>г.Сочи, ул.Вишневая 32, кв. 74</t>
  </si>
  <si>
    <t xml:space="preserve"> г.Сочи, ул.Вишневая 32, кв. 76</t>
  </si>
  <si>
    <t>г.Сочи, ул.Вишневая 34, кв. 4</t>
  </si>
  <si>
    <t>г.Сочи, ул.Вишневая 34, кв. 10</t>
  </si>
  <si>
    <t>г.Сочи, ул.Вишневая 34, кв. 14</t>
  </si>
  <si>
    <t>г.Сочи, ул.Вишневая 34, кв. 41</t>
  </si>
  <si>
    <t>г.Сочи, ул.Вишневая 36, кв. 24</t>
  </si>
  <si>
    <t>г.Сочи, ул.Вишневая 36, кв. 27</t>
  </si>
  <si>
    <t>г.Сочи, ул.Макаренко 13, корп.2, кв. 1</t>
  </si>
  <si>
    <t>г.Сочи, ул.Макаренко 13, корп.2, кв. 25</t>
  </si>
  <si>
    <t>г.Сочи, ул.Макаренко 13, корп.2, кв. 45</t>
  </si>
  <si>
    <t>г.Сочи, ул.Макаренко 18, кв. 12</t>
  </si>
  <si>
    <t>г.Сочи, ул.Макаренко 18, кв. 18</t>
  </si>
  <si>
    <t>г.Сочи, ул.Макаренко 18, кв. 48/1</t>
  </si>
  <si>
    <t>г.Сочи, ул.Макаренко 18, кв. 48/2</t>
  </si>
  <si>
    <t>г.Сочи, ул.Макаренко 19, кв. 29</t>
  </si>
  <si>
    <t>г.Сочи, ул.Макаренко 19, кв. 39</t>
  </si>
  <si>
    <t>г.Сочи, ул.Макаренко 19, кв. 69</t>
  </si>
  <si>
    <t>г.Сочи, ул.Макаренко 28, кв. 2</t>
  </si>
  <si>
    <t>г.Сочи, ул.Макаренко 28, кв. 22</t>
  </si>
  <si>
    <t>г.Сочи, ул.Макаренко 28, кв. 28</t>
  </si>
  <si>
    <t>г.Сочи, ул.Макаренко 28, кв. 78</t>
  </si>
  <si>
    <t>г.Сочи, ул.Макаренко 28, кв. 87</t>
  </si>
  <si>
    <t>г.Сочи, ул.Макаренко 28, кв. 89</t>
  </si>
  <si>
    <t>г.Сочи, ул.Макаренко 30, кв. 9</t>
  </si>
  <si>
    <t>г.Сочи, ул.Макаренко 30, кв. 23</t>
  </si>
  <si>
    <t>г.Сочи, ул.Макаренко 30, кв. 62</t>
  </si>
  <si>
    <t>г.Сочи, ул.Макаренко 30, кв. 69</t>
  </si>
  <si>
    <t>г.Сочи, ул.Макаренко 30, кв. 70</t>
  </si>
  <si>
    <t>г.Сочи, ул.Макаренко 30, кв. 76/а</t>
  </si>
  <si>
    <t>г.Сочи, ул.Макаренко 30, кв. 76</t>
  </si>
  <si>
    <t>г.Сочи, ул.Макаренко 30, кв. 87</t>
  </si>
  <si>
    <t>г.Сочи, ул.Макаренко 30, кв. 91</t>
  </si>
  <si>
    <t>г.Сочи, ул.Макаренко 30, кв. 97</t>
  </si>
  <si>
    <t>г.Сочи, ул.Макаренко 30, кв. 104</t>
  </si>
  <si>
    <t>г.Сочи, ул.Макаренко 39, кв. 58</t>
  </si>
  <si>
    <t>г.Сочи, ул.Макаренко 41, кв. 3</t>
  </si>
  <si>
    <t>г.Сочи, ул.Макаренко 41, кв. 9</t>
  </si>
  <si>
    <t>г.Сочи, ул.Макаренко 41, кв. 10</t>
  </si>
  <si>
    <t>г.Сочи, ул.Макаренко 41, кв. 20</t>
  </si>
  <si>
    <t>г.Сочи, ул.Макаренко 41, кв. 53</t>
  </si>
  <si>
    <t>г.Сочи, ул.Макаренко 45, кв. 27</t>
  </si>
  <si>
    <t>г.Сочи, ул.Макаренко 45, кв. 84</t>
  </si>
  <si>
    <t>г.Сочи, ул.Макаренко 45, кв. 102</t>
  </si>
  <si>
    <t>г.Сочи, ул.Макаренко 45, кв. 112</t>
  </si>
  <si>
    <t>г.Сочи, ул.Макаренко 47, корп.1, кв. 22</t>
  </si>
  <si>
    <t>г.Сочи, ул.Макаренко 47, корп.1, кв. 37</t>
  </si>
  <si>
    <t>г.Сочи, ул.Макаренко 47, корп.1, кв. 38</t>
  </si>
  <si>
    <t>г.Сочи, ул.Макаренко 47, корп.2, кв. 56</t>
  </si>
  <si>
    <t>г.Сочи, ул.Макаренко 47, корп.2, кв. 59</t>
  </si>
  <si>
    <t>г.Сочи, ул.Макаренко 47, корп.2, кв. 91</t>
  </si>
  <si>
    <t>г.Сочи, ул.Макаренко 34, корп.18, кв. 18</t>
  </si>
  <si>
    <t>г.Сочи, ул.Труда 3, кв. 11</t>
  </si>
  <si>
    <t>г.Сочи, ул.Труда 3, кв. 20</t>
  </si>
  <si>
    <t>г.Сочи, ул.Труда 4</t>
  </si>
  <si>
    <t>г.Сочи, ул.Труда 4, кв. 16</t>
  </si>
  <si>
    <t>г.Сочи, ул.Труда 4, кв. 55</t>
  </si>
  <si>
    <t>г.Сочи, ул.Труда 4, кв. 61</t>
  </si>
  <si>
    <t>г.Сочи, ул.Труда 4, кв. 63</t>
  </si>
  <si>
    <t>г.Сочи, ул.Труда 10, кв. 8</t>
  </si>
  <si>
    <t>г.Сочи, ул.Труда 10, кв. 18</t>
  </si>
  <si>
    <t>г.Сочи, ул.Труда 10, кв. 21</t>
  </si>
  <si>
    <t>г.Сочи, ул.Труда 10, кв. 33</t>
  </si>
  <si>
    <t>г.Сочи, ул.Труда 10, кв. 42</t>
  </si>
  <si>
    <t>г.Сочи, ул.Труда 10, кв. 44</t>
  </si>
  <si>
    <t>г.Сочи, ул.Труда 10, кв. 45</t>
  </si>
  <si>
    <t>г.Сочи, ул.Труда 10, кв. 51</t>
  </si>
  <si>
    <t>г.Сочи, ул.Труда 15, кв. 2</t>
  </si>
  <si>
    <t>г.Сочи, ул.Труда 15, кв. 15</t>
  </si>
  <si>
    <t>г.Сочи, ул.Труда 15, кв. 18/1</t>
  </si>
  <si>
    <t>г.Сочи, ул.Труда 15, кв. 40</t>
  </si>
  <si>
    <t>г.Сочи, ул.Труда 15, кв. 57</t>
  </si>
  <si>
    <t>г.Сочи, ул.Труда 15, кв. 70</t>
  </si>
  <si>
    <t>г.Сочи, ул.Труда 17, корп.1, кв. 10</t>
  </si>
  <si>
    <t>г.Сочи, ул.Труда 17, корп.1, кв. 36</t>
  </si>
  <si>
    <t>г.Сочи, ул.Труда 17, корп.1, кв. 37</t>
  </si>
  <si>
    <t>г.Сочи, ул.Труда 17, корп.2, кв. 29</t>
  </si>
  <si>
    <t>г.Сочи, ул.Труда 18, кв. 4</t>
  </si>
  <si>
    <t>г.Сочи, ул.Труда 18, кв. 18</t>
  </si>
  <si>
    <t>г.Сочи, ул.Труда 18, кв. 48</t>
  </si>
  <si>
    <t>г.Сочи, ул.Труда 18, кв. 59</t>
  </si>
  <si>
    <t>г.Сочи, ул.Труда 21, кв. 33</t>
  </si>
  <si>
    <t>г.Сочи, ул.Труда 21, кв. 36/1</t>
  </si>
  <si>
    <t>г.Сочи, ул.Труда 21, кв. 48</t>
  </si>
  <si>
    <t>г.Сочи, ул.Труда 23, кв. 1</t>
  </si>
  <si>
    <t>г.Сочи, ул.Труда 23, кв. 31</t>
  </si>
  <si>
    <t>г.Сочи, ул.Труда 27, кв. 3</t>
  </si>
  <si>
    <t>г.Сочи, ул.Труда 27, кв. 12</t>
  </si>
  <si>
    <t>г.Сочи, ул.Пластунская 100, кв. 33</t>
  </si>
  <si>
    <t>г.Сочи, ул.Пластунская 100, кв. 71</t>
  </si>
  <si>
    <t>г.Сочи, ул.Пластунская 177, кв. 14</t>
  </si>
  <si>
    <t>г.Сочи, ул.Пластунская 177, кв. 15</t>
  </si>
  <si>
    <t>г.Сочи, ул.Пластунская 177, кв. 34</t>
  </si>
  <si>
    <t>г.Сочи, ул.Пластунская 179, литер. а, кв. 8</t>
  </si>
  <si>
    <t>г.Сочи, ул.Пластунская 179, литер. а, кв. 14</t>
  </si>
  <si>
    <t>г.Сочи, ул.Пластунская 179, литер. а, кв. 30</t>
  </si>
  <si>
    <t>г.Сочи, ул.Пластунская 179, литер. а, кв. 42</t>
  </si>
  <si>
    <t>г.Сочи, ул.Пластунская 179, литер. а, кв. 66</t>
  </si>
  <si>
    <t>г.Сочи, ул.Пластунская 179, литер. а, кв. 78</t>
  </si>
  <si>
    <t>г.Сочи, ул.Пластунская 179, литер. а, кв. 98</t>
  </si>
  <si>
    <t>г.Сочи, ул.Пластунская 179, литер. а, кв. 103</t>
  </si>
  <si>
    <t>г.Сочи, ул.Пластунская 181, кв. 23/2</t>
  </si>
  <si>
    <t>г.Сочи, ул.Пластунская 181, кв. 34</t>
  </si>
  <si>
    <t>г.Сочи, ул.Пластунская 181, кв. 36/2</t>
  </si>
  <si>
    <t>г.Сочи, ул.Пластунская 181, кв. 79</t>
  </si>
  <si>
    <t>г.Сочи, ул.Пластунская 181, кв. 84</t>
  </si>
  <si>
    <t>г.Сочи, ул.Пластунская 181, кв. 89</t>
  </si>
  <si>
    <t>г.Сочи, ул.Пластунская 181, кв. 92</t>
  </si>
  <si>
    <t>г.Сочи, ул.Пластунская 181, литер. а, кв. 2</t>
  </si>
  <si>
    <t>г.Сочи, ул.Пластунская 181, литер. а, кв. 7</t>
  </si>
  <si>
    <t>г.Сочи, ул.Пластунская 181, литер. а, кв. 13</t>
  </si>
  <si>
    <t>г.Сочи, ул.Пластунская 181, литер. а, кв. 17</t>
  </si>
  <si>
    <t>г.Сочи, ул.Пластунская 181, литер. а, кв. 44</t>
  </si>
  <si>
    <t>г.Сочи, ул.Пластунская 181, литер. а, кв. 47</t>
  </si>
  <si>
    <t>г.Сочи, ул.Пластунская 187, кв. 3/1</t>
  </si>
  <si>
    <t>г.Сочи, ул.Пластунская 187, кв. 21</t>
  </si>
  <si>
    <t>г.Сочи, ул.Пластунская 187, кв. 89/1</t>
  </si>
  <si>
    <t>г.Сочи, ул.Пластунская 191, кв. 15</t>
  </si>
  <si>
    <t>г.Сочи, ул.Пластунская 191, кв. 16</t>
  </si>
  <si>
    <t>г.Сочи, ул.Пластунская 191, кв. 17</t>
  </si>
  <si>
    <t>г.Сочи, ул.Пластунская 191, кв. 21</t>
  </si>
  <si>
    <t>г.Сочи, ул.Пластунская 191, кв. 30</t>
  </si>
  <si>
    <t>г.Сочи, ул.Пластунская 191, кв. 31</t>
  </si>
  <si>
    <t>г.Сочи, ул.Пластунская 191, кв. 52</t>
  </si>
  <si>
    <t>г.Сочи, ул.Пластунская 191, кв. 60</t>
  </si>
  <si>
    <t>Подготовка МКД к сезонной эксплуатации</t>
  </si>
  <si>
    <t>Работы в целях содержания электрооборудования</t>
  </si>
  <si>
    <t>Поверка приборов учета</t>
  </si>
  <si>
    <t>Транспортные расходы</t>
  </si>
  <si>
    <t>Техническое обслуживание газового оборудования</t>
  </si>
  <si>
    <t>Уборка придомовой территории</t>
  </si>
  <si>
    <t>Уборка помещений</t>
  </si>
  <si>
    <t>Уборка мусоропровода</t>
  </si>
  <si>
    <t>Ремонт общего имущества</t>
  </si>
  <si>
    <t>Сумма,руб</t>
  </si>
  <si>
    <t>Работы по обеспечею треб. пож.безопасности</t>
  </si>
  <si>
    <t>сумма руб</t>
  </si>
  <si>
    <t>Сумма руб</t>
  </si>
  <si>
    <t>Работы по обеспечению треб. пож.безопасности</t>
  </si>
  <si>
    <t>г.Сочи, ул.Вишневая 23, кв. 5</t>
  </si>
  <si>
    <t>г.Сочи, ул.Вишневая 23, кв. 14</t>
  </si>
  <si>
    <t>г.Сочи, ул.Вишневая 23, кв. 16</t>
  </si>
  <si>
    <t>г.Сочи, ул.Вишневая 23, кв. 23</t>
  </si>
  <si>
    <t>г.Сочи, ул.Вишневая 23, кв. 30</t>
  </si>
  <si>
    <t>г.Сочи, ул.Вишневая 23, кв. 36</t>
  </si>
  <si>
    <t>г.Сочи, ул.Вишневая 25, кв. 1</t>
  </si>
  <si>
    <t>г.Сочи, ул.Вишневая 25, кв. 3/2</t>
  </si>
  <si>
    <t>г.Сочи, ул.Вишневая 25, кв. 3/1</t>
  </si>
  <si>
    <t>г.Сочи, ул.Вишневая 25, кв. 3/3</t>
  </si>
  <si>
    <t>Тех.обслуж.т/у</t>
  </si>
  <si>
    <t>Тех.обслуживание т/узла</t>
  </si>
  <si>
    <t>Работы по обеспеч. треб. пож.безопасности</t>
  </si>
  <si>
    <t>Благоустройство</t>
  </si>
  <si>
    <t>Спецсредства</t>
  </si>
  <si>
    <t>Спец. средства</t>
  </si>
  <si>
    <t>Выдача спец.спредств</t>
  </si>
  <si>
    <t>Выдача спец. средств</t>
  </si>
  <si>
    <t>Прочие</t>
  </si>
  <si>
    <t>Выдача спецсредств</t>
  </si>
  <si>
    <t>Субботник</t>
  </si>
  <si>
    <t xml:space="preserve">           </t>
  </si>
  <si>
    <t>Выдача спец.средств</t>
  </si>
  <si>
    <t>Вывоз мусора</t>
  </si>
  <si>
    <t>Страхование,оценка лифтов</t>
  </si>
  <si>
    <t>Суботник</t>
  </si>
  <si>
    <t>Выдача спец. инвентаря</t>
  </si>
  <si>
    <t>декабрь</t>
  </si>
  <si>
    <t>октябрь</t>
  </si>
  <si>
    <t>Сумма руб.</t>
  </si>
  <si>
    <t>сентябрь</t>
  </si>
  <si>
    <t>сумма</t>
  </si>
  <si>
    <t>ноябрь</t>
  </si>
  <si>
    <t>Ремонт межпанельных швов кв.87</t>
  </si>
  <si>
    <t>август</t>
  </si>
  <si>
    <t>Сведения о выполнении  работ по ремонту общего имущества в</t>
  </si>
  <si>
    <t>Сведения о выполнении  работ по актам -ремонт общего имущества в</t>
  </si>
  <si>
    <t>Сведения о выполнении  работ по актам-ремонт общего имущества в</t>
  </si>
  <si>
    <t>июль</t>
  </si>
  <si>
    <t>Благоустройство (ав. деревья)</t>
  </si>
  <si>
    <t>март</t>
  </si>
  <si>
    <t>Благоустройство(снос ав. дерева)</t>
  </si>
  <si>
    <t>февраль</t>
  </si>
  <si>
    <t>Спец. инвентарь</t>
  </si>
  <si>
    <t>Благоустройство (спил ав.дерева)</t>
  </si>
  <si>
    <t>Благоустройство( спил ав. веток)</t>
  </si>
  <si>
    <t>Сведения о выполнении  работ по  ремонту общего имущества в</t>
  </si>
  <si>
    <t>Сведения о выполнении работ по ремонту общего имущества в</t>
  </si>
  <si>
    <t xml:space="preserve">Уборка придомовой территории </t>
  </si>
  <si>
    <t>май</t>
  </si>
  <si>
    <t>январь</t>
  </si>
  <si>
    <t>фонд кап. ремонта</t>
  </si>
  <si>
    <t>фонд капитального ремонта</t>
  </si>
  <si>
    <t xml:space="preserve">руется на счете регионального оператора. </t>
  </si>
  <si>
    <t>Ремонт межпанельных швов кв.6</t>
  </si>
  <si>
    <t>Ремонт шифера над кв.58</t>
  </si>
  <si>
    <t>очистка ливнестоков на кровле</t>
  </si>
  <si>
    <t>Тех. обслуживание лифтов</t>
  </si>
  <si>
    <t>Отчет составлен: 21.03.2022 года</t>
  </si>
  <si>
    <t>Агентский договор с домкомом</t>
  </si>
  <si>
    <t>Налоги,банк.услуги</t>
  </si>
  <si>
    <t>Налоги, банковские услуги</t>
  </si>
  <si>
    <t>Налоги,банковские услуги</t>
  </si>
  <si>
    <t>Налоги, банковсие услуги</t>
  </si>
  <si>
    <t>Налоги, банк.услуги</t>
  </si>
  <si>
    <t>Налоги,банк. услуги</t>
  </si>
  <si>
    <t>Налоги, услуги банка</t>
  </si>
  <si>
    <t>Налоги,услуги банка</t>
  </si>
  <si>
    <t>План</t>
  </si>
  <si>
    <t>Техническое обслуживание теплоузла</t>
  </si>
  <si>
    <t>Работы выполняемые по обслуж.и содержанию(сантехнические)</t>
  </si>
  <si>
    <t>Работы выполняемые по обслуж и содерж. (электрик)</t>
  </si>
  <si>
    <t>Работы выполняемые по обслуж. и содерж жилого дома( сантехнические)</t>
  </si>
  <si>
    <t>Работы по санитарному содержанию прид. территории и помещ.ОИ</t>
  </si>
  <si>
    <t xml:space="preserve">Работы по подряду </t>
  </si>
  <si>
    <t>Налоги 6%</t>
  </si>
  <si>
    <t>дератизация</t>
  </si>
  <si>
    <t>дезинсекция</t>
  </si>
  <si>
    <t>аварийно-диспетчерская служба</t>
  </si>
  <si>
    <t>поверка приборов учета</t>
  </si>
  <si>
    <t>транспортные расходы</t>
  </si>
  <si>
    <t>техническое обслуживание газового оборудования</t>
  </si>
  <si>
    <t>уборка придомовой территории входящей в ОИ</t>
  </si>
  <si>
    <t>уборка помещений входящих в ОИ</t>
  </si>
  <si>
    <t>уборка мусоропровода</t>
  </si>
  <si>
    <t xml:space="preserve"> Факт</t>
  </si>
  <si>
    <t>Комунальный ресурс гор. вода на СОИ</t>
  </si>
  <si>
    <t>Комунальный ресурс хол. вода на СОИ</t>
  </si>
  <si>
    <t>Комунальный ресурс электроэнергия на СОИ</t>
  </si>
  <si>
    <t>Комунальный ресурс водоотведение на СОИ</t>
  </si>
  <si>
    <t xml:space="preserve">Сантехническое обслуживание общего имущества </t>
  </si>
  <si>
    <t xml:space="preserve">                   г.Сочи ,ул. Абрикосовая ,д.7  за 2022 год </t>
  </si>
  <si>
    <t>Остаток средств на 01.01.22 года</t>
  </si>
  <si>
    <t>Долг за квартиросъемщиками на 01.01.2023 года</t>
  </si>
  <si>
    <t>Итого затрат за 2022 год</t>
  </si>
  <si>
    <t>Оплачено всего в 2022 г.</t>
  </si>
  <si>
    <t>Остаток средств на 01.01.22 г.</t>
  </si>
  <si>
    <t>Остаток средств на 01.01.2023 год</t>
  </si>
  <si>
    <t>Отчет составлен: 01.03.2023 года</t>
  </si>
  <si>
    <t xml:space="preserve">                   г.Сочи ,ул. Абрикосовая ,д.18  за 2022 год </t>
  </si>
  <si>
    <r>
      <t xml:space="preserve">1.1. Отчетный период: </t>
    </r>
    <r>
      <rPr>
        <b/>
        <sz val="10"/>
        <rFont val="Arial"/>
        <family val="2"/>
        <charset val="204"/>
      </rPr>
      <t>2022</t>
    </r>
    <r>
      <rPr>
        <sz val="10"/>
        <rFont val="Arial"/>
        <family val="2"/>
        <charset val="204"/>
      </rPr>
      <t xml:space="preserve"> год</t>
    </r>
  </si>
  <si>
    <t xml:space="preserve"> Работы, при подготовке МКД к экспл. в весенне-летний период</t>
  </si>
  <si>
    <t>Остаток средств на  01.01.22 года</t>
  </si>
  <si>
    <t>Долг за квартиросъемщиками на 01.01.2023 года.</t>
  </si>
  <si>
    <t>Оплачено всего в 2022 год</t>
  </si>
  <si>
    <t xml:space="preserve">                   г.Сочи ,ул. Вишневая ,д.4  за 2022 год </t>
  </si>
  <si>
    <t>Долг за квартиросъемщиками на 01.01.2023 г.</t>
  </si>
  <si>
    <t xml:space="preserve">                   г.Сочи,ул. Абрикосовая,д.25  за 2022 год </t>
  </si>
  <si>
    <t xml:space="preserve">                   г.Сочи ,ул. Вишневая ,д.10  за 2022 год </t>
  </si>
  <si>
    <t>Отчет составлен: 15.03.2023 года</t>
  </si>
  <si>
    <t xml:space="preserve">                   г.Сочи ,ул. Вишневая ,д.10/7  за 2022 год </t>
  </si>
  <si>
    <t>Остаток средств на 01.01.22.</t>
  </si>
  <si>
    <t xml:space="preserve">                   г.Сочи ,ул. Вишневая ,д.10/8  за 2022 год </t>
  </si>
  <si>
    <t>Оплачено всего в 2022г.</t>
  </si>
  <si>
    <t>Отчет составлен: 15.03.2023года</t>
  </si>
  <si>
    <t xml:space="preserve"> Работы выполняемые при подготовке МКД в весен-летний период</t>
  </si>
  <si>
    <t xml:space="preserve">                   г.Сочи ,ул. Вишневая ,д.16  за 2022год </t>
  </si>
  <si>
    <t xml:space="preserve">                   г.Сочи ,ул. Вишневая ,д.17  за 2022 год </t>
  </si>
  <si>
    <r>
      <t xml:space="preserve">1.1. Отчетный период: </t>
    </r>
    <r>
      <rPr>
        <b/>
        <sz val="10"/>
        <rFont val="Arial"/>
        <family val="2"/>
        <charset val="204"/>
      </rPr>
      <t xml:space="preserve">2022 </t>
    </r>
    <r>
      <rPr>
        <sz val="10"/>
        <rFont val="Arial"/>
        <family val="2"/>
        <charset val="204"/>
      </rPr>
      <t>год</t>
    </r>
  </si>
  <si>
    <t>Отчет составлен: 18.03.2023 года</t>
  </si>
  <si>
    <t xml:space="preserve">                   г.Сочи ,ул. Вишневая ,д.19  за 2022 год </t>
  </si>
  <si>
    <t>Отчет составлен: 19.03.2023 года</t>
  </si>
  <si>
    <t xml:space="preserve">                   г.Сочи ,ул. Вишневая ,д.22  за 2022 год </t>
  </si>
  <si>
    <t>Долг за квартиросъемщиками на 01.01.2023г.</t>
  </si>
  <si>
    <t xml:space="preserve">                   г.Сочи ,ул. Вишневая ,д.23  за 2022 год </t>
  </si>
  <si>
    <t>Остаток средств на 01.01.22 г..</t>
  </si>
  <si>
    <t xml:space="preserve">                   г.Сочи ,ул. Вишневая ,д. 24  за 2022 год </t>
  </si>
  <si>
    <t xml:space="preserve">                   г.Сочи ,ул. Вишневая ,д.25  за 2022 год </t>
  </si>
  <si>
    <t xml:space="preserve">Остаток средств на 01.01.22 </t>
  </si>
  <si>
    <t xml:space="preserve">                   г.Сочи ,ул. Вишневая ,д.26  за 2022 год </t>
  </si>
  <si>
    <t xml:space="preserve">                   г.Сочи ,ул. Вишневая ,д.27  за 2022 год </t>
  </si>
  <si>
    <t xml:space="preserve">                   г.Сочи ,ул. Вишневая ,д.28  за 2022 год </t>
  </si>
  <si>
    <t xml:space="preserve">                   г.Сочи ,ул. Вишневая ,д.30  за 2022 год </t>
  </si>
  <si>
    <t>Остаток средств на 01.01.2023</t>
  </si>
  <si>
    <t xml:space="preserve">                   г.Сочи ,ул. Вишневая ,д.31  за 2022 год </t>
  </si>
  <si>
    <t>Налоги, банк. услуги</t>
  </si>
  <si>
    <t>Отчет составлен: 18.03.2023года</t>
  </si>
  <si>
    <t xml:space="preserve">                   г.Сочи ,ул. Вишневая ,д.32  за 2022 год </t>
  </si>
  <si>
    <r>
      <t xml:space="preserve">1.1. Отчетный период: </t>
    </r>
    <r>
      <rPr>
        <b/>
        <sz val="10"/>
        <rFont val="Arial"/>
        <family val="2"/>
        <charset val="204"/>
      </rPr>
      <t>2022</t>
    </r>
    <r>
      <rPr>
        <sz val="10"/>
        <rFont val="Arial"/>
        <family val="2"/>
        <charset val="204"/>
      </rPr>
      <t>год</t>
    </r>
  </si>
  <si>
    <t xml:space="preserve">                   г.Сочи ,ул. Вишневая ,д.34  за 2022 год </t>
  </si>
  <si>
    <t xml:space="preserve">                   г.Сочи ,ул. Вишневая ,д.36  за 2022 год </t>
  </si>
  <si>
    <t>Отчет составлен: 21.03.2023 года</t>
  </si>
  <si>
    <t xml:space="preserve">                   г.Сочи ,ул. Макаренко,19 , за 2022год </t>
  </si>
  <si>
    <t xml:space="preserve">                   г.Сочи ,ул. Макаренко,13/2   за 2022 год </t>
  </si>
  <si>
    <t xml:space="preserve">                   г.Сочи ,ул. Макаренко ,д.18  за 2022 год </t>
  </si>
  <si>
    <t>Долг за квартиросъемщиками на 01.01.2023 г..</t>
  </si>
  <si>
    <t xml:space="preserve">                   г.Сочи ,ул. Макаренко ,д.28  за 2022 год </t>
  </si>
  <si>
    <t xml:space="preserve">                   г.Сочи ,ул. Макаренко ,д.30  за 2022 год </t>
  </si>
  <si>
    <t xml:space="preserve">                   г.Сочи ,ул. Макаренко ,д.41  за 2022 год </t>
  </si>
  <si>
    <t xml:space="preserve">                   г.Сочи ,ул. Макаренко ,д.45  за 2022 год </t>
  </si>
  <si>
    <t xml:space="preserve">                   г.Сочи ,ул. Макаренко ,д.47  за 2022 год </t>
  </si>
  <si>
    <t xml:space="preserve">                   г.Сочи ,ул. Макаренко/Ботаническая ,д.34/18  за 2022 год </t>
  </si>
  <si>
    <t xml:space="preserve">                   г.Сочи ,ул. Труда ,д.3  за 2022год </t>
  </si>
  <si>
    <t xml:space="preserve">                   г.Сочи ,ул. Труда ,д.10  за 2022 год </t>
  </si>
  <si>
    <t>Итого затрат за 2022год</t>
  </si>
  <si>
    <t xml:space="preserve">                   г.Сочи ,ул. Труда ,д.15  за 2022 год </t>
  </si>
  <si>
    <t xml:space="preserve">                   г.Сочи ,ул. Труда ,д.17/1  за 2022 год </t>
  </si>
  <si>
    <t xml:space="preserve">                   г.Сочи ,ул. Труда ,д.17/2  за 2022 год </t>
  </si>
  <si>
    <t xml:space="preserve">                   г.Сочи ,ул. Труда ,д.23  за 2022 год </t>
  </si>
  <si>
    <t xml:space="preserve">                   г.Сочи ,ул. Труда ,д.27  за 2022 год </t>
  </si>
  <si>
    <t xml:space="preserve">                   г.Сочи ,ул. Пластунская ,д.100  за 2022 год </t>
  </si>
  <si>
    <t xml:space="preserve">                   г.Сочи ,ул. Пластунская ,д.177  за 2022 год </t>
  </si>
  <si>
    <t xml:space="preserve">                   г.Сочи ,ул. Пластунская ,д.179а  за 2022 год </t>
  </si>
  <si>
    <t>Отчет составлен: 21.03.2023года</t>
  </si>
  <si>
    <t xml:space="preserve">                   г.Сочи ,ул. Пластунская ,д.181  за 2022 год </t>
  </si>
  <si>
    <t xml:space="preserve">                   г.Сочи ,ул. Пластунская ,д.181а  за 2022 год </t>
  </si>
  <si>
    <t>Остаток средств на 01.01.22 .</t>
  </si>
  <si>
    <t xml:space="preserve">                   г.Сочи ,ул. Пластунская ,д.187  за 2022 год </t>
  </si>
  <si>
    <t xml:space="preserve">                   г.Сочи ,ул. Пластунская ,д.191  за 2022 год </t>
  </si>
  <si>
    <t xml:space="preserve">                   г.Сочи ,ул. 60летВЛКСМ ,д.16  за 2022 год </t>
  </si>
  <si>
    <t xml:space="preserve">Перечень услуг и работ, необходимых для обеспечения надлежащего содержания общего имущества жилого дома  по ул.  Макаренко 6 </t>
  </si>
  <si>
    <t xml:space="preserve">Характеристика МКД                                                                 </t>
  </si>
  <si>
    <t>Количество этажей</t>
  </si>
  <si>
    <t xml:space="preserve">Общая  площадь дома (м2) </t>
  </si>
  <si>
    <t xml:space="preserve">Площадь дома (м2) к начислению  жилая  </t>
  </si>
  <si>
    <t>Подьездов шт</t>
  </si>
  <si>
    <t>Год постройки</t>
  </si>
  <si>
    <t>№ п/п</t>
  </si>
  <si>
    <t xml:space="preserve">Перечень видов работ и услуг </t>
  </si>
  <si>
    <t>Условия выполнения работ и услуг, периодичность</t>
  </si>
  <si>
    <r>
      <rPr>
        <sz val="14"/>
        <color rgb="FF000000"/>
        <rFont val="Times New Roman"/>
        <family val="1"/>
        <charset val="204"/>
      </rPr>
      <t xml:space="preserve">Стоимость работ и услуг </t>
    </r>
    <r>
      <rPr>
        <u/>
        <sz val="14"/>
        <rFont val="Times New Roman"/>
        <family val="1"/>
        <charset val="204"/>
      </rPr>
      <t>в год</t>
    </r>
    <r>
      <rPr>
        <sz val="14"/>
        <rFont val="Times New Roman"/>
        <family val="1"/>
        <charset val="204"/>
      </rPr>
      <t xml:space="preserve">,  , руб. </t>
    </r>
  </si>
  <si>
    <r>
      <rPr>
        <sz val="14"/>
        <color rgb="FF000000"/>
        <rFont val="Times New Roman"/>
        <family val="1"/>
        <charset val="204"/>
      </rPr>
      <t>Цена работ и услуг  в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b/>
        <u/>
        <sz val="14"/>
        <color rgb="FF000000"/>
        <rFont val="Times New Roman"/>
        <family val="1"/>
        <charset val="204"/>
      </rPr>
      <t>месяц</t>
    </r>
    <r>
      <rPr>
        <sz val="14"/>
        <color rgb="FF000000"/>
        <rFont val="Times New Roman"/>
        <family val="1"/>
        <charset val="204"/>
      </rPr>
      <t xml:space="preserve">,  , руб. </t>
    </r>
  </si>
  <si>
    <t>Размер платы(тариф) за 1 кв.м , руб.</t>
  </si>
  <si>
    <t xml:space="preserve">I. </t>
  </si>
  <si>
    <t xml:space="preserve"> 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МКД</t>
  </si>
  <si>
    <t>1-13. Работы, выполняемые в отношении всех видов фундаментов, подвалов, для надлежащего содержания стен , перекрытий и покрытий , колонн и столбов , крыш, лестниц, фасадов, перегородок, внутренней отделки, полов,оконных и дверных заполнений относящихся к общему имуществу МКД в том числе конструкций и (или) иного оборудования, предназначенного для обеспечения условий доступности для инвалидов помещения многоквартирного дома-  контроль состояния и работоспособности, выявление нарушений и эксплуатационных качеств,при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</si>
  <si>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Проведение осмотров,выявление нарушений</t>
  </si>
  <si>
    <t>по регламенту</t>
  </si>
  <si>
    <t>решение ОС</t>
  </si>
  <si>
    <t xml:space="preserve">II. </t>
  </si>
  <si>
    <t xml:space="preserve">II. Работы, необходимые для надлежащего содержания оборудования и систем инженерно-технического обеспечения, входящих в состав общего имущества в МКД, в т.ч.
</t>
  </si>
  <si>
    <t>14.Работы в целях надлежащего содержания мусоропровода</t>
  </si>
  <si>
    <t>отсутствует</t>
  </si>
  <si>
    <t>15. Работы, выполняемые в целях надлежащего содержания систем вентиляции и дымоудаления МКД</t>
  </si>
  <si>
    <t>16. Работы, выполняемые в целях надлежащего содержания печей, каминов и очагов в МКД:</t>
  </si>
  <si>
    <t>17. Работы, выполняемые в целях надлежащего содержания индивидуальных тепловых пунктов и водоподкачек в МКД</t>
  </si>
  <si>
    <t>18. Общие работы, выполняемые для надлежащего содержания систем  водоснабжения(холодного и горячего)отопления  и  водоотведения в МКД:</t>
  </si>
  <si>
    <t>осмотр, проверка исправности, работоспособности инженерных сетей, запорной арматуры, контрольно-измерительных приборов, автоматических регуляторов и устройств, коллективных (общедомовых) приборов учета, элементов, скрытых от постоянного наблюдения (разводящих трубопроводов и оборудования),  контроль параметров , контроль состояния и восстановление исправности элементов внутренней канализации;</t>
  </si>
  <si>
    <t>ежемесячно</t>
  </si>
  <si>
    <t>19. Работы, выполняемые в целях надлежащего содержания систем теплоснабжения (отопление,горячего водоснабжения) в МКД: испытания на прочность и плотность (гидравлические испытания) узлов ввода и систем отопления, расконсервация, консервация, регулировка систем отопления, проведение пробных пусконаладочных работ, удаление воздуха из системы отопления, промывка систем теплоснабжения</t>
  </si>
  <si>
    <t xml:space="preserve"> по регламенту</t>
  </si>
  <si>
    <t>20. Работы, выполняемые в целях надлежащего содержания электрооборудования в  жилом доме:</t>
  </si>
  <si>
    <t xml:space="preserve"> проверка и обеспечение работоспособности устройств защитного отключения;</t>
  </si>
  <si>
    <t xml:space="preserve">техническое обслуживание и ремонт силовых и осветительных установок, внутридомовых электросетей, очистка клемм и соединений в групповых щитках и распределительных шкафах, наладка электрооборудования, </t>
  </si>
  <si>
    <t>20,1  проверка заземления оболочки и замеры сопротивления изоляции</t>
  </si>
  <si>
    <t>1 раз в год</t>
  </si>
  <si>
    <t>21. Работы, выполняемые в целях надлежащего содержания систем внутридомового газового оборудования в МКД.</t>
  </si>
  <si>
    <t>1 раз в три года</t>
  </si>
  <si>
    <t>22  Обслуживание лифтов ,страхование,освидетельствование</t>
  </si>
  <si>
    <t>ежедневно</t>
  </si>
  <si>
    <t>Итого п. II:</t>
  </si>
  <si>
    <t>III.</t>
  </si>
  <si>
    <t xml:space="preserve"> III. Работы и услуги по содержанию иного общего имущества в жилом доме
</t>
  </si>
  <si>
    <t>23. Работы по содержанию помещений, входящих в состав жилого дома в т.ч.:</t>
  </si>
  <si>
    <t>сухая  уборка лестничных площадок и маршей, коридоров</t>
  </si>
  <si>
    <t>2 раза в неделю</t>
  </si>
  <si>
    <t xml:space="preserve"> влажная уборка лестничных площадок и маршей, коридоров</t>
  </si>
  <si>
    <t xml:space="preserve"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 </t>
  </si>
  <si>
    <t>1 раз в месяц</t>
  </si>
  <si>
    <t>дератизация (обработка от грызунов) ежемесячно, дезинсекция(2 раза в год)</t>
  </si>
  <si>
    <t>24. 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территория):</t>
  </si>
  <si>
    <t>подметание и уборка придомовой территории, уборка мусора с газона;</t>
  </si>
  <si>
    <t>5 раз в неделю</t>
  </si>
  <si>
    <t>уборка крыльца и площадки перед входом в подъезд, очистка металлической решетки и приямка.</t>
  </si>
  <si>
    <t>прочистка ливневой канализации;</t>
  </si>
  <si>
    <t>по мере необходимости</t>
  </si>
  <si>
    <t>3 раза в год</t>
  </si>
  <si>
    <t>25. Организация и содержание мест накопления твердых коммунальных отходов, включая обслуживание и очистку мусоропроводов, мусороприемных камер, контейнерных площадок;</t>
  </si>
  <si>
    <t>26. 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отходов.</t>
  </si>
  <si>
    <t>27.Работы по обеспечению требований пожарной безопасности - осмотры и обеспечение работоспособности состояния пожарных лестниц,лазов,проходов,выходов,систем аврийного освещения</t>
  </si>
  <si>
    <t>28.Обеспечение устранения аварий в соответствии с установленными предельными сроками на внутридомовых инженерных системах в многоквартирном доме</t>
  </si>
  <si>
    <t>ежедневно,           круглосуточно</t>
  </si>
  <si>
    <t>29.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</si>
  <si>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>30. Работы и услуги, предусмотренные разделами I и II настоящего перечня, которые могут повлиять на обеспечение условий доступности для инвалидов помещения МКД, выполняются с учетом обеспечения такого доступа.</t>
  </si>
  <si>
    <t>Итого п.III</t>
  </si>
  <si>
    <t>IV.</t>
  </si>
  <si>
    <t>IV. Размер расходов  соответствующих видов коммунальных ресурсов, в целях содержания общего имущества в МКД
(по прибору учета, при отсутвии прибора учета по нормативу)</t>
  </si>
  <si>
    <t>31.Плата за  горячую воду, потребляемую при содержании общего имущества в МКД</t>
  </si>
  <si>
    <t>по нормативу</t>
  </si>
  <si>
    <t>32.Плата за  электроэнергию, потребляемую при содержании общего имущества в МКД</t>
  </si>
  <si>
    <t>34.Плата за  ХВС, потребляемую при содержании общего имущества в МКД</t>
  </si>
  <si>
    <t>Итого п.IV</t>
  </si>
  <si>
    <t>V. Управление</t>
  </si>
  <si>
    <t>35. Услуги управления  МКД</t>
  </si>
  <si>
    <t>управление , ведение л/сч, юридические услуги, вед. бухгалтерского учета, работа с должниками,работа с РСО</t>
  </si>
  <si>
    <t xml:space="preserve">услуги по выпуску и сбору квитанций </t>
  </si>
  <si>
    <t>Итого содержание</t>
  </si>
  <si>
    <t xml:space="preserve">Итого   </t>
  </si>
  <si>
    <t>36. Мероприятия по энергосбережению и повышению энергетической эффективности МКД</t>
  </si>
  <si>
    <t>Итого</t>
  </si>
  <si>
    <t>39. Налог на УСН 6%</t>
  </si>
  <si>
    <t>ВСЕГО</t>
  </si>
  <si>
    <t>Вознаграждение председателю домового совета</t>
  </si>
  <si>
    <t>Част. ремонт асфальтного покрытия</t>
  </si>
  <si>
    <t>Устройство ливневой канализации на прид. тер.</t>
  </si>
  <si>
    <t>Ремонт ступеней и  ограждения лестницы</t>
  </si>
  <si>
    <t>Замена выпускного коллектора в колодец</t>
  </si>
  <si>
    <t>Установка мет. двери в мусоропр. 3 подьезда</t>
  </si>
  <si>
    <t>Косм. ремонт стен и потолков в 3 под. С 1 по 2 эт</t>
  </si>
  <si>
    <t>Ремонт входной группы 3 подьезда</t>
  </si>
  <si>
    <t>Ремонт входной группы 4 подьезда</t>
  </si>
  <si>
    <t>Укладка нового линолиума в 3 подьезде</t>
  </si>
  <si>
    <t>Косм. ремонт стен и потолков в 6 подьезде</t>
  </si>
  <si>
    <t>Ремонт системы отопления в подвале</t>
  </si>
  <si>
    <t>Ремонт кровли козырька во 2 подьезд</t>
  </si>
  <si>
    <t>Ренонт входной группы во 2 подьезд</t>
  </si>
  <si>
    <t>Ремонт стоек входа в 4 подьезд</t>
  </si>
  <si>
    <t>Косм. ремонт стен и потолков в 2 подьезде</t>
  </si>
  <si>
    <t>Ремонт покрытия придомовой территории</t>
  </si>
  <si>
    <t>акт 53</t>
  </si>
  <si>
    <t>акт 59</t>
  </si>
  <si>
    <t>Замена ограждения выхода к мусоропр. 3 эт</t>
  </si>
  <si>
    <t>Косм. ремонт входной группы 6 штук</t>
  </si>
  <si>
    <t>Укладка линолиума в 3 подьезде</t>
  </si>
  <si>
    <t>Изгот. и установка решеток на ливн. канализац</t>
  </si>
  <si>
    <t>Косм. ремонт стен и потолков в 4 под. С 1 по 2 эт</t>
  </si>
  <si>
    <t>Частичный ремонт стен и потолков в 1.2.3 под.</t>
  </si>
  <si>
    <t>Спил навеса</t>
  </si>
  <si>
    <t>Погрузка лавочки в машину</t>
  </si>
  <si>
    <t>Закрепление МАФ</t>
  </si>
  <si>
    <t>Ремонт козырька над входом в 5 подьезд</t>
  </si>
  <si>
    <t>Установка решеток на подвальные продухи</t>
  </si>
  <si>
    <t>Очистка  подвала от мусора</t>
  </si>
  <si>
    <t>Бетонирование прид. Территории</t>
  </si>
  <si>
    <t>Ремонт лестницы</t>
  </si>
  <si>
    <t>Ремонт входной группы со стороны кинотеатра</t>
  </si>
  <si>
    <t>Ремонт входной группы со стороны дороги</t>
  </si>
  <si>
    <t>Косм.ремонт стен и потолков в 6 подьезде</t>
  </si>
  <si>
    <t>Косм.ремонт стен и потолков в 4 подьезде</t>
  </si>
  <si>
    <t>Ремонт отмостки на придомовой территории</t>
  </si>
  <si>
    <t>Ремонт входных групп в 1.2.3 подьездах</t>
  </si>
  <si>
    <t>Ремонт входной группы в 4 подьезде</t>
  </si>
  <si>
    <t>Ремонт площадок и ступеней в 5 подьездах</t>
  </si>
  <si>
    <t>Замена линолиума на л/площадках в 6 подьезде</t>
  </si>
  <si>
    <t>акт 26</t>
  </si>
  <si>
    <t>Ремонт входного козырька во 2 блоке</t>
  </si>
  <si>
    <t>Укладка линокорма на козырек во 2 блоке</t>
  </si>
  <si>
    <t>Ремонт козырька в 1 подьезде</t>
  </si>
  <si>
    <t>Замена канализационного лежака в подвале</t>
  </si>
  <si>
    <t>Очистка подвала в 1 блоке</t>
  </si>
  <si>
    <t>Очистка подвала во 2 блоке</t>
  </si>
  <si>
    <t>Ремонт входной группы 2 блока</t>
  </si>
  <si>
    <t>акт 18</t>
  </si>
  <si>
    <t>акт 17</t>
  </si>
  <si>
    <t>Замена ограждения на детской площадке</t>
  </si>
  <si>
    <t>акт 16</t>
  </si>
  <si>
    <t>Очистка подвала</t>
  </si>
  <si>
    <t>Покрытие линокормом козырьков 4 шт</t>
  </si>
  <si>
    <t>Ремонт входной двери в 5 подьезд</t>
  </si>
  <si>
    <t>Укладка линокорма на входной козырек и ремонт  входной группы в 5 подьезд</t>
  </si>
  <si>
    <t>Покраска газовой трубы на фасаде</t>
  </si>
  <si>
    <t>Укладка линокорма на входной козырек и ремонт  входной группы в 2 подьезд</t>
  </si>
  <si>
    <t>Укрепление МАФ</t>
  </si>
  <si>
    <t>Ремонт придом. территории</t>
  </si>
  <si>
    <t>Косм ремонт стен и потолков в 5 подьезде</t>
  </si>
  <si>
    <t>Косм. ремонт стен и потолков в 5 подьезде</t>
  </si>
  <si>
    <t>Изгот. и установка мет решеток на лив канализацию</t>
  </si>
  <si>
    <t>Косм ремонт стен и потолков на 12 этаже под лестницей в 1 блоке</t>
  </si>
  <si>
    <t>Очистка подвала от мусора</t>
  </si>
  <si>
    <t xml:space="preserve">                   г.Сочи ,ул. Макаренко ,д.39  за 2022 год </t>
  </si>
  <si>
    <t>Косм ремонт стен и потолков на 12 этаже под лестницей в 2 блоке</t>
  </si>
  <si>
    <t>Ремонт кровел. покрытия в 4 подьезд</t>
  </si>
  <si>
    <t>Ремонт кровел. покрытия в 6 подьезд</t>
  </si>
  <si>
    <t>Фактическое выплнение за 2022 год</t>
  </si>
  <si>
    <t xml:space="preserve">Оплачено собственниками </t>
  </si>
  <si>
    <t xml:space="preserve">                   г.Сочи ,ул. Труда ,д.4  за 2022 год </t>
  </si>
  <si>
    <t xml:space="preserve">                   г.Сочи ,ул. Труда ,д.18  за 2022 год </t>
  </si>
  <si>
    <t xml:space="preserve">                   г.Сочи ,ул. Труда ,д.21  за 2022 год </t>
  </si>
  <si>
    <t>Долг за квартиросъемщиками на 01.01.20223г.</t>
  </si>
  <si>
    <t>г.Сочи, ул.60 лет ВЛКСМ 16, кв. 58</t>
  </si>
  <si>
    <t>г.Сочи, ул.60 лет ВЛКСМ 16, кв. 2</t>
  </si>
  <si>
    <t>г.Сочи, ул.Абрикосовая 7, кв. 35</t>
  </si>
  <si>
    <t>г.Сочи, ул.Абрикосовая 7, кв. 41</t>
  </si>
  <si>
    <t>г.Сочи, ул.60 лет ВЛКСМ 16, кв. 10</t>
  </si>
  <si>
    <t>г.Сочи, ул.60 лет ВЛКСМ 16, кв. 14</t>
  </si>
  <si>
    <t>г.Сочи, ул.60 лет ВЛКСМ 16, кв. 28</t>
  </si>
  <si>
    <t>г.Сочи, ул.60 лет ВЛКСМ 16, кв. 36</t>
  </si>
  <si>
    <t>г.Сочи, ул.60 лет ВЛКСМ 16, кв. 72</t>
  </si>
  <si>
    <t>г.Сочи, ул.60 лет ВЛКСМ 16, кв. 80</t>
  </si>
  <si>
    <t>г.Сочи, ул.60 лет ВЛКСМ 16( парикмахерская)</t>
  </si>
  <si>
    <t>г.Сочи, ул.Абрикосовая 7, кв. 8</t>
  </si>
  <si>
    <t>г.Сочи, ул.Абрикосовая 7, кв. 28</t>
  </si>
  <si>
    <t>г.Сочи, ул.Абрикосовая 7, кв. 42</t>
  </si>
  <si>
    <t>г.Сочи, ул.Абрикосовая 7, кв. 52</t>
  </si>
  <si>
    <t>г.Сочи, ул.Абрикосовая 7, кв. 59</t>
  </si>
  <si>
    <t>г.Сочи, ул.Абрикосовая 7, кв. 67</t>
  </si>
  <si>
    <t>г.Сочи, ул.Абрикосовая 7, кв. 85</t>
  </si>
  <si>
    <t>г.Сочи, ул.Абрикосовая 18, кв. 1</t>
  </si>
  <si>
    <t>г.Сочи, ул.Абрикосовая 18, кв. 25</t>
  </si>
  <si>
    <t>г.Сочи, ул.Абрикосовая 18, кв. 36</t>
  </si>
  <si>
    <t>г.Сочи, ул.Абрикосовая 18, кв. 37</t>
  </si>
  <si>
    <t>г.Сочи, ул.Абрикосовая 18, кв. 40</t>
  </si>
  <si>
    <t>г.Сочи, ул.Абрикосовая 18, кв. 48</t>
  </si>
  <si>
    <t>г.Сочи, ул.Абрикосовая 18, кв. 54</t>
  </si>
  <si>
    <t>г.Сочи, ул.Абрикосовая 18, кв. 58</t>
  </si>
  <si>
    <t>г.Сочи, ул.Абрикосовая 18, кв. 67</t>
  </si>
  <si>
    <t>г.Сочи, ул.Абрикосовая 18, кв. 70</t>
  </si>
  <si>
    <t>г.Сочи, ул.Абрикосовая 18, кв. 77</t>
  </si>
  <si>
    <t>г.Сочи, ул.Абрикосовая 18, кв. 81</t>
  </si>
  <si>
    <t>г.Сочи, ул.Абрикосовая 18, кв. 83</t>
  </si>
  <si>
    <t>г.Сочи, ул.Абрикосовая 18, кв. 90</t>
  </si>
  <si>
    <t>г.Сочи, ул.Абрикосовая 18, кв. 107</t>
  </si>
  <si>
    <t>г.Сочи, ул.Абрикосовая 18, кв. 122</t>
  </si>
  <si>
    <t>г.Сочи, ул.Абрикосовая 25 пом.148</t>
  </si>
  <si>
    <t xml:space="preserve"> г.Сочи, ул.Абрикосовая 25, кв. 11</t>
  </si>
  <si>
    <t xml:space="preserve"> г.Сочи, ул.Абрикосовая 25, кв. 20</t>
  </si>
  <si>
    <t xml:space="preserve"> г.Сочи, ул.Абрикосовая 25, кв. 42</t>
  </si>
  <si>
    <t xml:space="preserve"> г.Сочи, ул.Абрикосовая 25, кв. 59</t>
  </si>
  <si>
    <t xml:space="preserve"> г.Сочи, ул.Абрикосовая 25, кв. 61</t>
  </si>
  <si>
    <t>г.Сочи, ул.Абрикосовая 25, кв. 88</t>
  </si>
  <si>
    <t>г.Сочи, ул.Абрикосовая 25, кв. 89</t>
  </si>
  <si>
    <t xml:space="preserve"> г.Сочи, ул.Абрикосовая 25, кв. 139</t>
  </si>
  <si>
    <t>г.Сочи, ул.Абрикосовая 25, кв. 143</t>
  </si>
  <si>
    <t xml:space="preserve"> г.Сочи, ул.Абрикосовая 25, кв. 144</t>
  </si>
  <si>
    <t>г.Сочи, ул.Вишневая 4, кв. 17</t>
  </si>
  <si>
    <t>г.Сочи, ул.Вишневая 4, кв. 43</t>
  </si>
  <si>
    <t>г.Сочи, ул.Вишневая 4, кв. 59</t>
  </si>
  <si>
    <t>г.Сочи, ул.Вишневая 10, кв. 28</t>
  </si>
  <si>
    <t>г.Сочи, ул.Вишневая 10, корп.7, кв. 27</t>
  </si>
  <si>
    <t>г.Сочи, ул.Вишневая 10, корп.7, кв. 35</t>
  </si>
  <si>
    <t>г.Сочи, ул.Вишневая 10, корп.7, кв. 48</t>
  </si>
  <si>
    <t>г.Сочи, ул.Вишневая 10, корп.7, кв. 52</t>
  </si>
  <si>
    <t>г.Сочи, ул.Вишневая 10, корп.8 русфасад</t>
  </si>
  <si>
    <t xml:space="preserve">г.Сочи, ул.Вишневая 10, корп.8 </t>
  </si>
  <si>
    <t>г.Сочи, ул.Вишневая 10, корп.8, кв. 12</t>
  </si>
  <si>
    <t>г.Сочи, ул.Вишневая 10, корп.8, кв. 31</t>
  </si>
  <si>
    <t>г.Сочи, ул.Вишневая 10, корп.8, кв. 62</t>
  </si>
  <si>
    <t>г.Сочи, ул.Вишневая 10, корп.8, кв. 55</t>
  </si>
  <si>
    <t>г.Сочи, ул.Вишневая 12, кв. 15</t>
  </si>
  <si>
    <t>г.Сочи, ул.Вишневая 12, кв. 29</t>
  </si>
  <si>
    <t>г.Сочи, ул.Вишневая 12, кв. 40</t>
  </si>
  <si>
    <t>г.Сочи, ул.Вишневая 12, кв. 65</t>
  </si>
  <si>
    <t>г.Сочи, ул.Вишневая 12, кв. 73</t>
  </si>
  <si>
    <t>г.Сочи, ул.Вишневая 12, кв. 76</t>
  </si>
  <si>
    <t>г.Сочи, ул.Вишневая 12, кв. 82</t>
  </si>
  <si>
    <t>г.Сочи, ул.Вишневая 12, кв. 100</t>
  </si>
  <si>
    <t>г.Сочи, ул.Вишневая 12, кв. 101</t>
  </si>
  <si>
    <t>г.Сочи, ул.Вишневая 16, кв. 1</t>
  </si>
  <si>
    <t>г.Сочи, ул.Вишневая 16, кв. 4</t>
  </si>
  <si>
    <t>г.Сочи, ул.Вишневая 16, кв. 5</t>
  </si>
  <si>
    <t>г.Сочи, ул.Вишневая 16, кв. 11</t>
  </si>
  <si>
    <t>г.Сочи, ул.Вишневая 16, кв. 12</t>
  </si>
  <si>
    <t>г.Сочи, ул.Вишневая 16, кв. 13</t>
  </si>
  <si>
    <t>г.Сочи, ул.Вишневая 16, кв. 16</t>
  </si>
  <si>
    <t>г.Сочи, ул.Вишневая 16, кв. 17</t>
  </si>
  <si>
    <t>г.Сочи, ул.Вишневая 16, кв. 19</t>
  </si>
  <si>
    <t>г.Сочи, ул.Вишневая 16, кв. 21</t>
  </si>
  <si>
    <t>г.Сочи, ул.Вишневая 16, кв. 24</t>
  </si>
  <si>
    <t>г.Сочи, ул.Вишневая 16, кв. 27</t>
  </si>
  <si>
    <t>г.Сочи, ул.Вишневая 16, кв. 44</t>
  </si>
  <si>
    <t>г.Сочи, ул.Вишневая 16, кв. 54</t>
  </si>
  <si>
    <t>г.Сочи, ул.Вишневая 16, кв. 60</t>
  </si>
  <si>
    <t>г.Сочи, ул.Вишневая 16, кв. 68</t>
  </si>
  <si>
    <t>г.Сочи, ул.Вишневая 16, кв. 89</t>
  </si>
  <si>
    <t>г.Сочи, ул.Вишневая 16, кв. 107</t>
  </si>
  <si>
    <t>г.Сочи, ул.Вишневая 16, кв. 108</t>
  </si>
  <si>
    <t>г.Сочи, ул.Вишневая 16, кв. 118</t>
  </si>
  <si>
    <t>г.Сочи, ул.Вишневая 16, кв. 125</t>
  </si>
  <si>
    <t>г.Сочи, ул.Вишневая 17, кв. 13</t>
  </si>
  <si>
    <t>г.Сочи, ул.Вишневая 17, кв. 26</t>
  </si>
  <si>
    <t>г.Сочи, ул.Вишневая 17, кв. 38</t>
  </si>
  <si>
    <t>г.Сочи, ул.Вишневая 17, кв. 40</t>
  </si>
  <si>
    <t>г.Сочи, ул.Вишневая 17, кв. 62</t>
  </si>
  <si>
    <t>г.Сочи, ул.Вишневая 19, кв. 2</t>
  </si>
  <si>
    <t>г.Сочи, ул.Вишневая 19, кв. 8</t>
  </si>
  <si>
    <t>г.Сочи, ул.Вишневая 19, кв. 9</t>
  </si>
  <si>
    <t>г.Сочи, ул.Вишневая 19, кв. 16</t>
  </si>
  <si>
    <t>г.Сочи, ул.Вишневая 19, кв. 22</t>
  </si>
  <si>
    <t>г.Сочи, ул.Вишневая 19, кв. 34</t>
  </si>
  <si>
    <t>г.Сочи, ул.Вишневая 19, кв. 35</t>
  </si>
  <si>
    <t>г.Сочи, ул.Вишневая 19, кв. 38</t>
  </si>
  <si>
    <t>г.Сочи, ул.Вишневая 21, кв. 6</t>
  </si>
  <si>
    <t>г.Сочи, ул.Вишневая 21, кв. 19</t>
  </si>
  <si>
    <t>г.Сочи, ул.Вишневая 21, кв. 20</t>
  </si>
  <si>
    <t>г.Сочи, ул.Вишневая 21, кв. 34</t>
  </si>
  <si>
    <t>г.Сочи, ул.Вишневая 22, кв. 43</t>
  </si>
  <si>
    <t>г.Сочи, ул.Вишневая 22, кв. 46</t>
  </si>
  <si>
    <t>г.Сочи, ул.Вишневая 22, кв. 50</t>
  </si>
  <si>
    <t>г.Сочи, ул.Вишневая 22, кв. 57</t>
  </si>
  <si>
    <t>г.Сочи, ул.Вишневая 22, кв. 87</t>
  </si>
  <si>
    <t>г.Сочи, ул.Вишневая 23, кв. 1</t>
  </si>
  <si>
    <t>г.Сочи, ул.Вишневая 23, кв. 3</t>
  </si>
  <si>
    <t>г.Сочи, ул.Вишневая 23, кв. 22</t>
  </si>
  <si>
    <t>г.Сочи, ул.Вишневая 24, кв. 2</t>
  </si>
  <si>
    <t>г.Сочи, ул.Вишневая 24, кв. 17</t>
  </si>
  <si>
    <t>г.Сочи, ул.Вишневая 24, кв. 27</t>
  </si>
  <si>
    <t>г.Сочи, ул.Вишневая 24, кв. 37</t>
  </si>
  <si>
    <t>г.Сочи, ул.Вишневая 24, кв. 49</t>
  </si>
  <si>
    <t>г.Сочи, ул.Вишневая 24, кв. 54</t>
  </si>
  <si>
    <t>г.Сочи, ул.Вишневая 24, кв. 74</t>
  </si>
  <si>
    <t>г.Сочи, ул.Вишневая 25, кв. 18</t>
  </si>
  <si>
    <t>г.Сочи, ул.Вишневая 25, кв. 23</t>
  </si>
  <si>
    <t>г.Сочи, ул.Вишневая 25, кв. 30</t>
  </si>
  <si>
    <t>г.Сочи, ул.Вишневая 25, кв. 34</t>
  </si>
  <si>
    <t>г.Сочи, ул.Вишневая 25, кв. 37</t>
  </si>
  <si>
    <t>г.Сочи, ул.Вишневая 25, кв. 60</t>
  </si>
  <si>
    <t>г.Сочи, ул.Вишневая 26, кв. 7</t>
  </si>
  <si>
    <t>г.Сочи, ул.Вишневая 26, кв. 15</t>
  </si>
  <si>
    <t>г.Сочи, ул.Вишневая 26, кв. 33</t>
  </si>
  <si>
    <t>г.Сочи, ул.Вишневая 26, кв. 103</t>
  </si>
  <si>
    <t>г.Сочи, ул.Вишневая 26, кв. 112</t>
  </si>
  <si>
    <t>г.Сочи, ул.Вишневая 27, кв. 12</t>
  </si>
  <si>
    <t>г.Сочи, ул.Вишневая 27, кв. 19</t>
  </si>
  <si>
    <t>г.Сочи, ул.Вишневая 27, кв. 52</t>
  </si>
  <si>
    <t>г.Сочи, ул.Вишневая 27, кв. 59</t>
  </si>
  <si>
    <t>г.Сочи, ул.Вишневая 27, кв. 72</t>
  </si>
  <si>
    <t xml:space="preserve"> </t>
  </si>
  <si>
    <t>г.Сочи, ул.Вишневая 28, кв. 5</t>
  </si>
  <si>
    <t>г.Сочи, ул.Вишневая 28, кв. 8</t>
  </si>
  <si>
    <t>г.Сочи, ул.Вишневая 28, кв. 16</t>
  </si>
  <si>
    <t>г.Сочи, ул.Вишневая 30, кв. 13</t>
  </si>
  <si>
    <t>г.Сочи, ул.Вишневая 30, кв. 30</t>
  </si>
  <si>
    <t>г.Сочи, ул.Вишневая 31, кв. 15</t>
  </si>
  <si>
    <t>г.Сочи, ул.Вишневая 31, кв. 28</t>
  </si>
  <si>
    <t>г.Сочи, ул.Вишневая 31, кв. 52</t>
  </si>
  <si>
    <t>г.Сочи, ул.Вишневая 31, кв. 67</t>
  </si>
  <si>
    <t>г.Сочи, ул.Вишневая 31, кв. 75</t>
  </si>
  <si>
    <t>г.Сочи, ул.Вишневая 31, кв. 79</t>
  </si>
  <si>
    <t>г.Сочи, ул.Вишневая 31, кв. 84</t>
  </si>
  <si>
    <t>г.Сочи, ул.Вишневая 31, кв. 90</t>
  </si>
  <si>
    <t>г.Сочи, ул.Вишневая 31, кв. 108</t>
  </si>
  <si>
    <t>г.Сочи, ул.Вишневая 31, кв. 110</t>
  </si>
  <si>
    <t>г.Сочи, ул.Вишневая 31, кв. 115</t>
  </si>
  <si>
    <t>г.Сочи, ул.Вишневая 31, кв. 128</t>
  </si>
  <si>
    <t>г.Сочи, ул.Вишневая 31 неж. пом.2</t>
  </si>
  <si>
    <t>г.Сочи, ул.Вишневая 31 неж. пом.3</t>
  </si>
  <si>
    <t>г.Сочи, ул.Вишневая 31 долг</t>
  </si>
  <si>
    <t>г.Сочи, ул.Вишневая 31 неж пом.8-12</t>
  </si>
  <si>
    <t>г.Сочи, ул.Вишневая 31 неж пом.4</t>
  </si>
  <si>
    <t>г.Сочи, ул.Вишневая 31 неж.пом.5-6</t>
  </si>
  <si>
    <t>г.Сочи, ул.Вишневая 31 неж.пом.5.6.7.8</t>
  </si>
  <si>
    <t>г.Сочи, ул.Вишневая 31 неж. Пом.2-4,13-19,23,27</t>
  </si>
  <si>
    <t>г.Сочи, ул.Вишневая 32, кв. 61</t>
  </si>
  <si>
    <t>г.Сочи, ул.Вишневая 32, кв. 66</t>
  </si>
  <si>
    <t>г.Сочи, ул.Вишневая 34, кв. 36</t>
  </si>
  <si>
    <t>г.Сочи, ул.Вишневая 36, кв. 40</t>
  </si>
  <si>
    <t>г.Сочи, ул.Макаренко 6</t>
  </si>
  <si>
    <t>г.Сочи, ул.Макаренко 6, кв. 6</t>
  </si>
  <si>
    <t>г.Сочи, ул.Макаренко 6, кв. 26</t>
  </si>
  <si>
    <t>г.Сочи, ул.Макаренко 6, кв. 29</t>
  </si>
  <si>
    <t>г.Сочи, ул.Макаренко 6, кв. 39/а</t>
  </si>
  <si>
    <t>г.Сочи, ул.Макаренко 6, кв. 45</t>
  </si>
  <si>
    <t>г.Сочи, ул.Макаренко 6, кв. 66</t>
  </si>
  <si>
    <t>г.Сочи, ул.Макаренко 13, корп.2, кв. 2</t>
  </si>
  <si>
    <t>г.Сочи, ул.Макаренко 13, корп.2, кв. 3</t>
  </si>
  <si>
    <t>г.Сочи, ул.Макаренко 13, корп.2, кв. 5</t>
  </si>
  <si>
    <t>г.Сочи, ул.Макаренко 13, корп.2, кв. 6</t>
  </si>
  <si>
    <t>г.Сочи, ул.Макаренко 13, корп.2, кв. 7</t>
  </si>
  <si>
    <t>г.Сочи, ул.Макаренко 13, корп.2, кв. 16</t>
  </si>
  <si>
    <t>г.Сочи, ул.Макаренко 13, корп.2, кв. 17</t>
  </si>
  <si>
    <t>г.Сочи, ул.Макаренко 13, корп.2, кв. 19</t>
  </si>
  <si>
    <t>г.Сочи, ул.Макаренко 13, корп.2, кв. 21</t>
  </si>
  <si>
    <t>г.Сочи, ул.Макаренко 13, корп.2, кв. 22</t>
  </si>
  <si>
    <t>г.Сочи, ул.Макаренко 13, корп.2, кв. 23</t>
  </si>
  <si>
    <t>г.Сочи, ул.Макаренко 13, корп.2, кв. 26</t>
  </si>
  <si>
    <t>г.Сочи, ул.Макаренко 13, корп.2, кв. 27</t>
  </si>
  <si>
    <t>г.Сочи, ул.Макаренко 13, корп.2, кв. 28</t>
  </si>
  <si>
    <t>г.Сочи, ул.Макаренко 13, корп.2, кв. 29</t>
  </si>
  <si>
    <t>г.Сочи, ул.Макаренко 13, корп.2, кв. 30</t>
  </si>
  <si>
    <t>г.Сочи, ул.Макаренко 13, корп.2, кв. 31</t>
  </si>
  <si>
    <t>г.Сочи, ул.Макаренко 13, корп.2, кв. 34</t>
  </si>
  <si>
    <t>г.Сочи, ул.Макаренко 13, корп.2, кв. 38</t>
  </si>
  <si>
    <t>г.Сочи, ул.Макаренко 13, корп.2, кв. 42</t>
  </si>
  <si>
    <t>г.Сочи, ул.Макаренко 13, корп.2, кв. 43</t>
  </si>
  <si>
    <t>г.Сочи, ул.Макаренко 13, корп.2, кв. 47</t>
  </si>
  <si>
    <t>г.Сочи, ул.Макаренко 13, корп.2, кв. 48</t>
  </si>
  <si>
    <t>г.Сочи, ул.Макаренко 18, кв. 32</t>
  </si>
  <si>
    <t>г.Сочи, ул.Макаренко 18, кв. 48/3</t>
  </si>
  <si>
    <t>г.Сочи, ул.Макаренко 18, кв. 54</t>
  </si>
  <si>
    <t>г.Сочи, ул.Макаренко 19, кв. 1</t>
  </si>
  <si>
    <t>г.Сочи, ул.Макаренко 19, кв. 13</t>
  </si>
  <si>
    <t>г.Сочи, ул.Макаренко 19, кв. 34</t>
  </si>
  <si>
    <t>г.Сочи, ул.Макаренко 19, кв. 56</t>
  </si>
  <si>
    <t>г.Сочи, ул.Макаренко 19, кв. 57</t>
  </si>
  <si>
    <t>г.Сочи, ул.Макаренко 28, кв. 16</t>
  </si>
  <si>
    <t>г.Сочи, ул.Макаренко 28, кв. 59</t>
  </si>
  <si>
    <t>г.Сочи, ул.Макаренко 28, кв. 64</t>
  </si>
  <si>
    <t>г.Сочи, ул.Макаренко 30, кв. 8</t>
  </si>
  <si>
    <t>г.Сочи, ул.Макаренко 30, кв. 27</t>
  </si>
  <si>
    <t>г.Сочи, ул.Макаренко 30, кв. 28/2</t>
  </si>
  <si>
    <t>г.Сочи, ул.Макаренко 30, кв. 28/1</t>
  </si>
  <si>
    <t>г.Сочи, ул.Макаренко 30, кв. 34</t>
  </si>
  <si>
    <t>г.Сочи, ул.Макаренко 30, кв. 37</t>
  </si>
  <si>
    <t>г.Сочи, ул.Макаренко 30, кв. 38</t>
  </si>
  <si>
    <t>г.Сочи, ул.Макаренко 30, кв. 69/1</t>
  </si>
  <si>
    <t>г.Сочи, ул.Макаренко 34, корп.18</t>
  </si>
  <si>
    <t>г.Сочи, ул.Макаренко 34, корп.18, кв. 5</t>
  </si>
  <si>
    <t>г.Сочи, ул.Макаренко 34, корп.18, кв. 33</t>
  </si>
  <si>
    <t>г.Сочи, ул.Макаренко 34, корп.18, кв. 40</t>
  </si>
  <si>
    <t>г.Сочи, ул.Макаренко 34, корп.18, кв. 41</t>
  </si>
  <si>
    <t>г.Сочи, ул.Макаренко 39, кв. 4</t>
  </si>
  <si>
    <t>г.Сочи, ул.Макаренко 39, кв. 20</t>
  </si>
  <si>
    <t>г.Сочи, ул.Макаренко 39, кв. 99</t>
  </si>
  <si>
    <t>г.Сочи, ул.Макаренко 41, кв. 31</t>
  </si>
  <si>
    <t>г.Сочи, ул.Макаренко 41, кв. 50</t>
  </si>
  <si>
    <t>г.Сочи, ул.Макаренко 41, кв. 65</t>
  </si>
  <si>
    <t>г.Сочи, ул.Макаренко 41, кв. 84</t>
  </si>
  <si>
    <t>г.Сочи, ул.Макаренко 41, кв. 90</t>
  </si>
  <si>
    <t>г.Сочи, ул.Макаренко 45, кв. 120</t>
  </si>
  <si>
    <t>г.Сочи, ул.Макаренко 47, корп.1, кв. 7</t>
  </si>
  <si>
    <t>г.Сочи, ул.Макаренко 47, корп.1, кв. 30</t>
  </si>
  <si>
    <t>г.Сочи, ул.Макаренко 47, корп.1, кв. 45</t>
  </si>
  <si>
    <t>г.Сочи, ул.Макаренко 47, корп.2, кв. 87</t>
  </si>
  <si>
    <t>г.Сочи, ул.Пластунская 100, кв. 17</t>
  </si>
  <si>
    <t>г.Сочи, ул.Пластунская 100, кв. 27</t>
  </si>
  <si>
    <t>г.Сочи, ул.Пластунская 100, кв. 32</t>
  </si>
  <si>
    <t>г.Сочи, ул.Пластунская 100, кв. 77</t>
  </si>
  <si>
    <t>г.Сочи, ул.Пластунская 100, кв. 92</t>
  </si>
  <si>
    <t>г.Сочи, ул.Пластунская 171, кв. 1</t>
  </si>
  <si>
    <t>г.Сочи, ул.Пластунская 171, кв. 3</t>
  </si>
  <si>
    <t>г.Сочи, ул.Пластунская 177, кв. 5</t>
  </si>
  <si>
    <t>г.Сочи, ул.Пластунская 177, кв. 7</t>
  </si>
  <si>
    <t>г.Сочи, ул.Пластунская 177, кв. 10</t>
  </si>
  <si>
    <t>г.Сочи, ул.Пластунская 177, кв. 38</t>
  </si>
  <si>
    <t>г.Сочи, ул.Пластунская 177, кв. 54</t>
  </si>
  <si>
    <t>г.Сочи, ул.Пластунская 177, кв. 55</t>
  </si>
  <si>
    <t>г.Сочи, ул.Пластунская 177, кв. 57</t>
  </si>
  <si>
    <t>г.Сочи, ул.Пластунская 179, литер. а, кв. 10</t>
  </si>
  <si>
    <t>г.Сочи, ул.Пластунская 179, литер. а, кв. 20</t>
  </si>
  <si>
    <t>г.Сочи, ул.Пластунская 179, литер. а, кв. 26</t>
  </si>
  <si>
    <t>г.Сочи, ул.Пластунская 179, литер. а, кв. 36</t>
  </si>
  <si>
    <t>г.Сочи, ул.Пластунская 179, литер. а, кв. 81</t>
  </si>
  <si>
    <t>г.Сочи, ул.Пластунская 179, литер. а, кв. 88</t>
  </si>
  <si>
    <t>г.Сочи, ул.Пластунская 181, кв. 43</t>
  </si>
  <si>
    <t>г.Сочи, ул.Пластунская 181, литер. а, кв. 14</t>
  </si>
  <si>
    <t>г.Сочи, ул.Пластунская 181, литер. а, кв. 24</t>
  </si>
  <si>
    <t>г.Сочи, ул.Пластунская 181, литер. а, кв. 25</t>
  </si>
  <si>
    <t>г.Сочи, ул.Пластунская 181, литер. а, кв. 45/2</t>
  </si>
  <si>
    <t>г.Сочи, ул.Пластунская 187, кв. 1</t>
  </si>
  <si>
    <t>г.Сочи, ул.Пластунская 187, кв. 11</t>
  </si>
  <si>
    <t>г.Сочи, ул.Пластунская 187, кв. 16</t>
  </si>
  <si>
    <t>г.Сочи, ул.Пластунская 187, кв. 17</t>
  </si>
  <si>
    <t>г.Сочи, ул.Пластунская 187, кв. 53</t>
  </si>
  <si>
    <t>г.Сочи, ул.Пластунская 187, кв. 85</t>
  </si>
  <si>
    <t>г.Сочи, ул.Пластунская 187, кв. 89/2</t>
  </si>
  <si>
    <t>г.Сочи, ул.Пластунская 191, кв. 27</t>
  </si>
  <si>
    <t>г.Сочи, ул.Труда 4, кв. 38</t>
  </si>
  <si>
    <t>г.Сочи, ул.Труда 4, кв. 52</t>
  </si>
  <si>
    <t>г.Сочи, ул.Труда 4, кв. 60</t>
  </si>
  <si>
    <t>г.Сочи, ул.Труда 10, кв. 54</t>
  </si>
  <si>
    <t>г.Сочи, ул.Труда 10, кв. 60</t>
  </si>
  <si>
    <t>г.Сочи, ул.Труда 15, кв. 11</t>
  </si>
  <si>
    <t>г.Сочи, ул.Труда 15, кв. 24</t>
  </si>
  <si>
    <t>г.Сочи, ул.Труда 15, кв. 56</t>
  </si>
  <si>
    <t>г.Сочи, ул.Труда 17, корп.1, кв. 35</t>
  </si>
  <si>
    <t>г.Сочи, ул.Труда 17, корп.1, кв. 39</t>
  </si>
  <si>
    <t>г.Сочи, ул.Труда 17, корп.2, кв. 13</t>
  </si>
  <si>
    <t>г.Сочи, ул.Труда 17, корп.2, кв. 19</t>
  </si>
  <si>
    <t>г.Сочи, ул.Труда 17, корп.2, кв. 22</t>
  </si>
  <si>
    <t>г.Сочи, ул.Труда 17, корп.2, кв. 38</t>
  </si>
  <si>
    <t>г.Сочи, ул.Труда 18, кв. 31</t>
  </si>
  <si>
    <t>г.Сочи, ул.Труда 18 застр</t>
  </si>
  <si>
    <t>г.Сочи, ул.Труда 18 неж пом 3-9</t>
  </si>
  <si>
    <t>г.Сочи, ул.Труда 21, кв. 13</t>
  </si>
  <si>
    <t>г.Сочи, ул.Труда 21, кв. 36/2</t>
  </si>
  <si>
    <t>г.Сочи, ул.Труда 21, кв. 42</t>
  </si>
  <si>
    <t>г.Сочи, ул.Труда 23, кв. 34</t>
  </si>
  <si>
    <t>г.Сочи, ул.Труда 23, кв. 45</t>
  </si>
  <si>
    <t>г.Сочи, ул.Труда 23, кв. 58</t>
  </si>
  <si>
    <t>г.Сочи, ул.Труда 23, кв. 61</t>
  </si>
  <si>
    <t>г.Сочи, ул.Труда 23, кв. 70</t>
  </si>
  <si>
    <t>г.Сочи, ул.Труда 23, кв. 81</t>
  </si>
  <si>
    <t>г.Сочи, ул.Труда 27, кв. 40</t>
  </si>
  <si>
    <t>г.Сочи, ул.Труда 27, кв. 44</t>
  </si>
  <si>
    <t>Установка тепл.насоса</t>
  </si>
  <si>
    <t>Установка ОДПУ</t>
  </si>
  <si>
    <t>Установка одпу</t>
  </si>
  <si>
    <t>!</t>
  </si>
  <si>
    <t>277624,,87</t>
  </si>
  <si>
    <t>Ремонт лифта</t>
  </si>
  <si>
    <t>33.Плата за  водоотведение, потребляемую при содержании общего имущества в МКД</t>
  </si>
  <si>
    <t>обслуж.счета на кап.ремонт</t>
  </si>
  <si>
    <t>38.Непредвиденные расходы (рентабельность 2% )</t>
  </si>
  <si>
    <t>Задолженность собственников помещений на 01.02.2022</t>
  </si>
  <si>
    <t>Всего  затрат</t>
  </si>
  <si>
    <t>Оплачено неж. помещениями</t>
  </si>
  <si>
    <t>Задолженность собственников помещений на 01.01.2023</t>
  </si>
  <si>
    <t>Коммунальные услуги</t>
  </si>
  <si>
    <t>начислено</t>
  </si>
  <si>
    <t>оплачено</t>
  </si>
  <si>
    <t>долг на 1.01.22</t>
  </si>
  <si>
    <t>долг на 1.01.2023</t>
  </si>
  <si>
    <t>Отопление                                             606613,59</t>
  </si>
  <si>
    <t>Хол. вода                                                68722,59</t>
  </si>
  <si>
    <t>Электроэнергия                                       404481,62</t>
  </si>
  <si>
    <t>Водоотведение                                         70307,98</t>
  </si>
  <si>
    <t>Гор. вода                                              186595,53</t>
  </si>
  <si>
    <t>Водоотведение                                49565,23</t>
  </si>
  <si>
    <t>Хол. вода                                       57625,87</t>
  </si>
  <si>
    <t>Электроэнергия                             195190,91</t>
  </si>
  <si>
    <t>Водоотведение                                33913,48</t>
  </si>
  <si>
    <t>Хол.вода                                         44012,74</t>
  </si>
  <si>
    <t>Электроэнергия                             71268,17</t>
  </si>
  <si>
    <t>Водоотведение                                30618,87</t>
  </si>
  <si>
    <t>Хол.вода                                         35123,66</t>
  </si>
  <si>
    <t>Электроэнергия                             81949,88</t>
  </si>
  <si>
    <t>Замена канал. лежака в подвале 2 подьезда</t>
  </si>
  <si>
    <t>дополнительно оплачено на забор из 490000</t>
  </si>
  <si>
    <t>Договорные обязательства, в том числе:</t>
  </si>
  <si>
    <t>Косм. ремонт стен и потолков в 1 подьезде</t>
  </si>
  <si>
    <t xml:space="preserve">                   г.Сочи ,ул. Вишневая, д.12  за 2022 год </t>
  </si>
  <si>
    <t>Ремонт мусорокамеры во 2 блоке</t>
  </si>
  <si>
    <t>Работы по ремонту межпанельных швов 69</t>
  </si>
  <si>
    <t>Швы межпанельные кв 61</t>
  </si>
  <si>
    <t>Ремонт швов к.17</t>
  </si>
  <si>
    <t>Очистка кровли</t>
  </si>
  <si>
    <t>Ремонт ливн.воронки  кв.35</t>
  </si>
  <si>
    <t>Ремонт швов межп. Кв 6</t>
  </si>
  <si>
    <t>Ремонт кровли кв.73</t>
  </si>
  <si>
    <t>37. Снос и кронирование аварийных деревьев в дек 22 акт 20-12</t>
  </si>
  <si>
    <t>Установка и настройка усилителя антенны</t>
  </si>
  <si>
    <t>Косметический ремонт стен и потолков в 3</t>
  </si>
  <si>
    <t>подьезде</t>
  </si>
  <si>
    <t>Акт</t>
  </si>
  <si>
    <t>Снятие и укладка плитки во 2 подьезд</t>
  </si>
  <si>
    <t>Укрепление дверей входа в мусорокамеру</t>
  </si>
  <si>
    <t>1 и 2 подъезда</t>
  </si>
  <si>
    <t>Ремонт машинки на детской площадке</t>
  </si>
  <si>
    <t>Косметический ремонт стен и потолков 3 п</t>
  </si>
  <si>
    <t>Ремонт кровельного покрытия в 3 подъезд</t>
  </si>
  <si>
    <t>Покраска краской вход в 3 подъезд</t>
  </si>
  <si>
    <t>Ремонт ограждения к м/проводу на 7 этаже</t>
  </si>
  <si>
    <t>Космет ремонт стен и потолков 1 и 2  п</t>
  </si>
  <si>
    <t>Работы по ремонту стен и потолков в 1под</t>
  </si>
  <si>
    <t>Космет ремонт стен и потолков во 2  п</t>
  </si>
  <si>
    <t>Космет ремонт стен и потолков в 1 п</t>
  </si>
  <si>
    <t>Изгот. и установка двери в подвал</t>
  </si>
  <si>
    <t>Замена кан. лежаков в подвале 2 блок</t>
  </si>
  <si>
    <t>Космет. ремонт входной группы в 1 подьезд</t>
  </si>
  <si>
    <t>21-а</t>
  </si>
  <si>
    <t>Замена внутр. канал. лежака по подвалу</t>
  </si>
  <si>
    <t>Косм. ремонт входных групп в 5 подьездах</t>
  </si>
  <si>
    <t>\</t>
  </si>
  <si>
    <t>Гидроизоляция швов кв.45</t>
  </si>
  <si>
    <t xml:space="preserve">Ремонт примыкания вентканала и част. </t>
  </si>
  <si>
    <t>ремонт кровли кв.76</t>
  </si>
  <si>
    <t>Частичный ремонт кровли кв.59</t>
  </si>
  <si>
    <t>Частичный ремонт кровли кв.65</t>
  </si>
  <si>
    <t>Гидроизоляции швов кв.26</t>
  </si>
  <si>
    <t>Гидроизоляция швов кв.3</t>
  </si>
  <si>
    <t>Гидроизоляция швов кв.10</t>
  </si>
  <si>
    <t>Гидроизоляция швов кв.2</t>
  </si>
  <si>
    <t>Ремонт  межпанельных швов кв.41</t>
  </si>
  <si>
    <t>Гидроизоляция вентканала кв.12</t>
  </si>
  <si>
    <t>Гидроизоляция швов кв.7</t>
  </si>
  <si>
    <t>Косм. ремонт стен и потолков в 4 подьезде</t>
  </si>
  <si>
    <t>Гидроизоляции швов кв.10</t>
  </si>
  <si>
    <t>Гидроизоляция стойки антенны кв.44</t>
  </si>
  <si>
    <t>Гидроизоляция стойки антенны кв.56</t>
  </si>
  <si>
    <t>Част.ремонт кровли кв.15</t>
  </si>
  <si>
    <t>Гидроизоляция швов кв 66</t>
  </si>
  <si>
    <t>Монтаж водосточной трубы 5 подъезда</t>
  </si>
  <si>
    <t>Монтаж оголовников парапета</t>
  </si>
  <si>
    <t>Ремонт кровли кв.56</t>
  </si>
  <si>
    <t>Ремонт кровли кв.71</t>
  </si>
  <si>
    <t>Гидроизоляция вентканала кв71</t>
  </si>
  <si>
    <t>Гидроизоляция стойки антенны кв71</t>
  </si>
  <si>
    <t>Очистка кровли кв.71</t>
  </si>
  <si>
    <t>Гидроизоляция швов кв.80</t>
  </si>
  <si>
    <t>Ремонт кровли кв.58</t>
  </si>
  <si>
    <t>Работы по ремонту межпанельных швов 47</t>
  </si>
  <si>
    <t xml:space="preserve">Изгтовление и установка двери на мус. ствол </t>
  </si>
  <si>
    <t>Работы по ремонту межпанельных швов 35</t>
  </si>
  <si>
    <t>Очистка кровли и прочистка воронок ливн.</t>
  </si>
  <si>
    <t>Работы по ремонту межпанел швов кв.87</t>
  </si>
  <si>
    <t>Монтаж дрен. трубы и вывод кап. кондици.</t>
  </si>
  <si>
    <t>Монтаж заглушек вент. отдушин кв.95</t>
  </si>
  <si>
    <t>Гидроизоляция швов кв.97</t>
  </si>
  <si>
    <t>Гидроизоляция швов кв.19</t>
  </si>
  <si>
    <t>Гидроизоляция стойки антенны кв.59</t>
  </si>
  <si>
    <t>Ремонт межпанельных швов кв. 12</t>
  </si>
  <si>
    <t>Установка бандажа на ливн. Трубу кв.70</t>
  </si>
  <si>
    <t>Устранение щели между этажами кв.42</t>
  </si>
  <si>
    <t>Ремонт кровли кв.40</t>
  </si>
  <si>
    <t>Обшивка слухового окна поликарб кв.58</t>
  </si>
  <si>
    <t>Гидроизоляция вентканала кв.44</t>
  </si>
  <si>
    <t>Гидроизоляция вентканала кв.59</t>
  </si>
  <si>
    <t>Гидроизоляция вентканала кв.23</t>
  </si>
  <si>
    <t>Очистка кровли и воронок ливн.канализации</t>
  </si>
  <si>
    <t>Монтаж профнастила кровли лоджии кв.94</t>
  </si>
  <si>
    <t>Гидроизоляция швов кв.36</t>
  </si>
  <si>
    <t>Работы по ремонту межпанельных швов 22</t>
  </si>
  <si>
    <t>Ремонт кровли кв.100</t>
  </si>
  <si>
    <t>Гидроизоляция вентканала кв.45</t>
  </si>
  <si>
    <t>Ремонт кровли кв.12</t>
  </si>
  <si>
    <t>Ремонт межпанельных швов кв. 10</t>
  </si>
  <si>
    <t>Гидроизоляция примыкания вентканала кв.24</t>
  </si>
  <si>
    <t>Ремонт и покраска МАФ на детской площадке акт 94 июль</t>
  </si>
  <si>
    <t>Гидроизоляция примыкания вентканала кв.94</t>
  </si>
  <si>
    <t>Ремонт кровли кв.77</t>
  </si>
  <si>
    <t>Ремонт кровли кв.76</t>
  </si>
  <si>
    <t>Ремонт кровли кв.55</t>
  </si>
  <si>
    <t>Очистка кровли кв.54</t>
  </si>
  <si>
    <t>Гидроизоляция кровли л/марша 3 подъезда акт 83 июль</t>
  </si>
  <si>
    <t>Работы по очистке и вывозу мусора с кровли 3 подъезда акт82 июль</t>
  </si>
  <si>
    <t>Ремонт кровли  кв.17</t>
  </si>
  <si>
    <t>Ремонт кровли  кв.65</t>
  </si>
  <si>
    <t>Ремонт кровли и вент. канала кв.34 январь</t>
  </si>
  <si>
    <t>Сборка и установка МАФ май</t>
  </si>
  <si>
    <t>Ремонт кровли  кв.47</t>
  </si>
  <si>
    <t>Гидроизоляция меж/панкльных швов кв.61 акт78 июнь</t>
  </si>
  <si>
    <t>Замена деформированного конька кровли 32 метра акт 81 июль</t>
  </si>
  <si>
    <t>Покраска МАФ на детской площадке</t>
  </si>
  <si>
    <t>Ремонт кровли  и гидроиз.вентканала кв.48 июнь</t>
  </si>
  <si>
    <t>Ремонт и окрашивание МАФ на детской пл</t>
  </si>
  <si>
    <t>и установка забора</t>
  </si>
  <si>
    <t>Ремонт козырька кв.63</t>
  </si>
  <si>
    <t>Ремонт кровли, профнастила,переборка</t>
  </si>
  <si>
    <t>настенного водостока кв.72</t>
  </si>
  <si>
    <t>Ремонт очистка кровли прочистка желобов и ливнестоков кв.20 акт 72 июнь</t>
  </si>
  <si>
    <t>Очистк кровли,желобов и ливнестоков кв1</t>
  </si>
  <si>
    <t>Ремонт очистка кровли прочистка желобов и ливнестоков кв.46 акт 70 июнь</t>
  </si>
  <si>
    <t>Гидроизоляция швов кв 17</t>
  </si>
  <si>
    <t>Замена армированных текол в 1 и 2 подъездах</t>
  </si>
  <si>
    <t>Гидроизоляция вентканала кв.58</t>
  </si>
  <si>
    <t>Ремонт кровли кв.60</t>
  </si>
  <si>
    <t>Замена бордюров</t>
  </si>
  <si>
    <t>Ремонт и окраска МАФ на детской площадке</t>
  </si>
  <si>
    <t>Гидроизоляция межпанельных швов кв.108</t>
  </si>
  <si>
    <t>119438,,5</t>
  </si>
  <si>
    <t>Гидроизоляция кровельного покрытия кв 17</t>
  </si>
  <si>
    <t>Демонтаж 2 авар. козырьков кв.27</t>
  </si>
  <si>
    <t>Ремонт кровли кв.39</t>
  </si>
  <si>
    <t>Ремонт кровли машинного отделения</t>
  </si>
  <si>
    <t>Гидроизоляция межпанельных швов кв.105</t>
  </si>
  <si>
    <t>и ремонт кровли</t>
  </si>
  <si>
    <t>Ремонт кровли кв.9</t>
  </si>
  <si>
    <t>Ремонт кровли кв.48</t>
  </si>
  <si>
    <t>Ремонт кровли кв.14</t>
  </si>
  <si>
    <t>Ремонт швов и примыкания лоджии кв.68</t>
  </si>
  <si>
    <t>Демонтаж авар. Рам и окон кв.26</t>
  </si>
  <si>
    <t>Ремонт швов к.37</t>
  </si>
  <si>
    <t>Ремонт входных дверей</t>
  </si>
  <si>
    <t>Замена стекол на п/карб. И перенос огражд</t>
  </si>
  <si>
    <t>Гидроизол желобов водостока</t>
  </si>
  <si>
    <t>Ремонт кровли кв.28</t>
  </si>
  <si>
    <t>Ремонт швов к.38</t>
  </si>
  <si>
    <t>Гидроизоляция швов кв.69</t>
  </si>
  <si>
    <t>Гидроизоляция 2 вентканалов 2 подьезда</t>
  </si>
  <si>
    <t>Гидроизоляция швов кв.48</t>
  </si>
  <si>
    <t>Ремонт авар.козырька кв.16</t>
  </si>
  <si>
    <t xml:space="preserve">Ремонт блока лоджий -гидроизоляция м-ых швов, </t>
  </si>
  <si>
    <t>монтаж козырька, грунтовка и окраска 6 этажей 5 п</t>
  </si>
  <si>
    <t>5           Ремонт кровли кв. 14</t>
  </si>
  <si>
    <t>Ремонт и гидроизоляция кровли кв.27,31,35,39</t>
  </si>
  <si>
    <t>Работы по ремонту межпанельных швов кв.25</t>
  </si>
  <si>
    <t>Ремонт авар.козырька кв.46</t>
  </si>
  <si>
    <t>Ремонт кровли и гидр.примыкания  вент</t>
  </si>
  <si>
    <t>канала кв.22</t>
  </si>
  <si>
    <t>Гидроизоляция швов кв.65</t>
  </si>
  <si>
    <t>Демонтаж козырька и гидроиз швов кв.94</t>
  </si>
  <si>
    <t>Гидроизояция вентканалов кв.60</t>
  </si>
  <si>
    <t>Ремонт надоконного козырька кв.26</t>
  </si>
  <si>
    <t>Очистка кровли , воронок и желобов лив-</t>
  </si>
  <si>
    <t>нестока кв. 31</t>
  </si>
  <si>
    <t>Гидроизоляция примыкания вентканала и</t>
  </si>
  <si>
    <t>частичный ремонт кровли кв 18 и 20</t>
  </si>
  <si>
    <t>Гидроизоляция швов кв.46</t>
  </si>
  <si>
    <t>Гидроизоляция прим.вентканалов кв.29</t>
  </si>
  <si>
    <t>Работы по очистке кровли,желобов и во-</t>
  </si>
  <si>
    <t>ронок ливнестока кв.76</t>
  </si>
  <si>
    <t>Гидроизоляция швов кв.42</t>
  </si>
  <si>
    <t>Гидроизоляция швов кв.24</t>
  </si>
  <si>
    <t>Гидроизоляция швов кв.60</t>
  </si>
  <si>
    <t>Гидроизоляция швов кв.23</t>
  </si>
  <si>
    <t>Гидроизоляция швов кв.20</t>
  </si>
  <si>
    <t>Гидроизоляция межпанельных швов кв.112</t>
  </si>
  <si>
    <t>Ремонт кровли и гидроизоляция</t>
  </si>
  <si>
    <t>Гидроизоляция межпанельных швов кв.49</t>
  </si>
  <si>
    <t>Очистка кровли от снега кв.25</t>
  </si>
  <si>
    <t>Демонтаж авар. Козырька кв. 20</t>
  </si>
  <si>
    <t>Снос и вывоз  авар.деревьев</t>
  </si>
  <si>
    <t>Обрезка,измельчение вывоз авар. Деревьев</t>
  </si>
  <si>
    <t>Снос, обрезка измельчение вывоз авар. Дерев</t>
  </si>
  <si>
    <t>Снос, вывоз авар. Деревьев</t>
  </si>
  <si>
    <t>Снос, распил ,вывоз авар. Деревьев 3 шт.</t>
  </si>
  <si>
    <t>Санитарная обрезка 8 пальм , вывоз</t>
  </si>
  <si>
    <t>Снос, обрезка, вывоз авар. Деревьев</t>
  </si>
  <si>
    <t>Дробление древ.остатков вывоз мусора</t>
  </si>
  <si>
    <t>Санитрная обрезка пальм 38 шт, вывоз остат</t>
  </si>
  <si>
    <t>Снос,  вывоз авар. Деревьев</t>
  </si>
  <si>
    <t>Вывоз порубочных остатков</t>
  </si>
  <si>
    <t>Снос, обрезка и вывоз остатков авар. Дер</t>
  </si>
  <si>
    <t>Снос, обрезка,измельчение, вывоз авр. Дер</t>
  </si>
  <si>
    <t>Снос авар. дер.5 шт распил вывоз</t>
  </si>
  <si>
    <t>Санитарная обрезка деревьев, вывоз</t>
  </si>
  <si>
    <t>Снос, обрезка ,вывоз авар. Деревьев</t>
  </si>
  <si>
    <t xml:space="preserve">Благоустройство </t>
  </si>
  <si>
    <t>Благоустройство прид территории( ав.деревья) субботник</t>
  </si>
  <si>
    <t>Благоустройство (обрезка ав. деревьев)</t>
  </si>
  <si>
    <t>Благоустройство (субботник)</t>
  </si>
  <si>
    <t>Снос , вывоз авар. деревьев</t>
  </si>
  <si>
    <t>Услуги управления по эксплуатации здания (ведение л/с собственников,бухучет,юридическое сопровождение, общее управление, экономические расчеты и анализ.)</t>
  </si>
  <si>
    <t>Услуги управления по предоставлению коммунальных ресурсов,съем показаний,обработка данных, начисление, сбор платежей, работа с РСО, ведение и заполнение ГИС ЖКХ</t>
  </si>
  <si>
    <t>Спецредства</t>
  </si>
  <si>
    <t>Благоустройство(субботник)</t>
  </si>
  <si>
    <t>Ремонт входа в 1 и 2 подъезд</t>
  </si>
  <si>
    <t>Ремонт с 1по2 этаж 1 и 2 подъезда</t>
  </si>
  <si>
    <t xml:space="preserve">Благоустройстово </t>
  </si>
  <si>
    <t>Прочие затраты</t>
  </si>
  <si>
    <t>Установк ОДПУ</t>
  </si>
  <si>
    <t>Проие затраты</t>
  </si>
  <si>
    <t>Покос травы</t>
  </si>
  <si>
    <t>Обслуживание,оценка лифтов</t>
  </si>
  <si>
    <t>Прочие дополнительные расходы (домком)</t>
  </si>
  <si>
    <t>Прочие дополнительные услуги(домком)</t>
  </si>
  <si>
    <t>2 раза</t>
  </si>
  <si>
    <t>Отчет за 2022 год</t>
  </si>
  <si>
    <t>Текущий ремонт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</si>
</sst>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&quot;р.&quot;"/>
    <numFmt numFmtId="166" formatCode="\ #,##0.00&quot;    &quot;;\-#,##0.00&quot;    &quot;;&quot; -&quot;#&quot;    &quot;;@\ "/>
    <numFmt numFmtId="167" formatCode="dd/mm/yy"/>
  </numFmts>
  <fonts count="103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8"/>
      <name val="Calibri"/>
      <family val="2"/>
      <charset val="204"/>
      <scheme val="minor"/>
    </font>
    <font>
      <sz val="8"/>
      <color theme="0" tint="-0.14999847407452621"/>
      <name val="Arial Cyr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 Cyr"/>
      <charset val="204"/>
    </font>
    <font>
      <sz val="8"/>
      <color theme="1" tint="0.49998474074526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7" fillId="0" borderId="0"/>
    <xf numFmtId="0" fontId="72" fillId="0" borderId="0"/>
    <xf numFmtId="0" fontId="17" fillId="0" borderId="0"/>
    <xf numFmtId="0" fontId="72" fillId="0" borderId="0"/>
    <xf numFmtId="0" fontId="1" fillId="0" borderId="0"/>
  </cellStyleXfs>
  <cellXfs count="456">
    <xf numFmtId="0" fontId="0" fillId="0" borderId="0" xfId="0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wrapText="1"/>
    </xf>
    <xf numFmtId="0" fontId="48" fillId="0" borderId="0" xfId="0" applyFont="1"/>
    <xf numFmtId="0" fontId="48" fillId="0" borderId="1" xfId="0" applyFont="1" applyBorder="1"/>
    <xf numFmtId="0" fontId="52" fillId="0" borderId="1" xfId="0" applyFont="1" applyBorder="1"/>
    <xf numFmtId="0" fontId="53" fillId="0" borderId="1" xfId="0" applyFont="1" applyBorder="1"/>
    <xf numFmtId="0" fontId="54" fillId="0" borderId="1" xfId="0" applyFont="1" applyBorder="1"/>
    <xf numFmtId="0" fontId="55" fillId="0" borderId="0" xfId="0" applyFont="1"/>
    <xf numFmtId="0" fontId="51" fillId="0" borderId="0" xfId="0" applyFont="1"/>
    <xf numFmtId="0" fontId="51" fillId="0" borderId="1" xfId="0" applyFont="1" applyBorder="1"/>
    <xf numFmtId="0" fontId="53" fillId="0" borderId="0" xfId="0" applyFont="1"/>
    <xf numFmtId="0" fontId="57" fillId="0" borderId="0" xfId="0" applyFont="1"/>
    <xf numFmtId="0" fontId="49" fillId="0" borderId="1" xfId="0" applyFont="1" applyBorder="1"/>
    <xf numFmtId="0" fontId="50" fillId="0" borderId="1" xfId="0" applyFont="1" applyBorder="1"/>
    <xf numFmtId="2" fontId="49" fillId="0" borderId="1" xfId="0" applyNumberFormat="1" applyFont="1" applyBorder="1"/>
    <xf numFmtId="0" fontId="58" fillId="0" borderId="0" xfId="0" applyFont="1"/>
    <xf numFmtId="0" fontId="56" fillId="0" borderId="0" xfId="0" applyFont="1"/>
    <xf numFmtId="0" fontId="51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54" fillId="0" borderId="0" xfId="0" applyFont="1" applyAlignment="1">
      <alignment horizontal="left" wrapText="1"/>
    </xf>
    <xf numFmtId="0" fontId="54" fillId="0" borderId="0" xfId="0" applyFont="1"/>
    <xf numFmtId="0" fontId="54" fillId="0" borderId="6" xfId="0" applyFont="1" applyBorder="1"/>
    <xf numFmtId="0" fontId="48" fillId="0" borderId="7" xfId="0" applyFont="1" applyBorder="1"/>
    <xf numFmtId="0" fontId="48" fillId="0" borderId="5" xfId="0" applyFont="1" applyBorder="1"/>
    <xf numFmtId="0" fontId="59" fillId="0" borderId="0" xfId="0" applyFont="1"/>
    <xf numFmtId="0" fontId="44" fillId="0" borderId="0" xfId="0" applyFont="1"/>
    <xf numFmtId="0" fontId="0" fillId="0" borderId="2" xfId="0" applyBorder="1"/>
    <xf numFmtId="0" fontId="0" fillId="0" borderId="1" xfId="0" applyBorder="1"/>
    <xf numFmtId="0" fontId="44" fillId="0" borderId="1" xfId="0" applyFont="1" applyBorder="1"/>
    <xf numFmtId="0" fontId="44" fillId="0" borderId="4" xfId="0" applyFont="1" applyBorder="1"/>
    <xf numFmtId="0" fontId="44" fillId="0" borderId="3" xfId="0" applyFont="1" applyBorder="1"/>
    <xf numFmtId="0" fontId="44" fillId="0" borderId="2" xfId="0" applyFont="1" applyBorder="1"/>
    <xf numFmtId="0" fontId="51" fillId="0" borderId="4" xfId="0" applyFont="1" applyBorder="1" applyAlignment="1">
      <alignment horizontal="center"/>
    </xf>
    <xf numFmtId="0" fontId="0" fillId="0" borderId="3" xfId="0" applyBorder="1"/>
    <xf numFmtId="0" fontId="61" fillId="0" borderId="4" xfId="0" applyFont="1" applyBorder="1"/>
    <xf numFmtId="0" fontId="0" fillId="0" borderId="4" xfId="0" applyBorder="1"/>
    <xf numFmtId="0" fontId="0" fillId="0" borderId="5" xfId="0" applyBorder="1"/>
    <xf numFmtId="0" fontId="43" fillId="0" borderId="4" xfId="0" applyFont="1" applyBorder="1"/>
    <xf numFmtId="0" fontId="43" fillId="0" borderId="2" xfId="0" applyFont="1" applyBorder="1"/>
    <xf numFmtId="0" fontId="43" fillId="0" borderId="1" xfId="0" applyFont="1" applyBorder="1"/>
    <xf numFmtId="14" fontId="44" fillId="0" borderId="0" xfId="0" applyNumberFormat="1" applyFont="1"/>
    <xf numFmtId="14" fontId="44" fillId="0" borderId="4" xfId="0" applyNumberFormat="1" applyFont="1" applyBorder="1"/>
    <xf numFmtId="0" fontId="59" fillId="0" borderId="1" xfId="0" applyFont="1" applyBorder="1"/>
    <xf numFmtId="0" fontId="42" fillId="0" borderId="0" xfId="0" applyFont="1"/>
    <xf numFmtId="0" fontId="41" fillId="0" borderId="0" xfId="0" applyFont="1"/>
    <xf numFmtId="0" fontId="60" fillId="0" borderId="0" xfId="0" applyFont="1"/>
    <xf numFmtId="0" fontId="40" fillId="0" borderId="0" xfId="0" applyFont="1"/>
    <xf numFmtId="0" fontId="39" fillId="0" borderId="0" xfId="0" applyFont="1"/>
    <xf numFmtId="0" fontId="38" fillId="0" borderId="0" xfId="0" applyFont="1"/>
    <xf numFmtId="0" fontId="38" fillId="0" borderId="4" xfId="0" applyFont="1" applyBorder="1"/>
    <xf numFmtId="0" fontId="37" fillId="0" borderId="0" xfId="0" applyFont="1"/>
    <xf numFmtId="0" fontId="37" fillId="0" borderId="4" xfId="0" applyFont="1" applyBorder="1"/>
    <xf numFmtId="0" fontId="36" fillId="0" borderId="0" xfId="0" applyFont="1"/>
    <xf numFmtId="0" fontId="0" fillId="0" borderId="4" xfId="0" applyBorder="1" applyAlignment="1">
      <alignment horizontal="center"/>
    </xf>
    <xf numFmtId="0" fontId="35" fillId="0" borderId="0" xfId="0" applyFont="1"/>
    <xf numFmtId="0" fontId="34" fillId="0" borderId="0" xfId="0" applyFont="1"/>
    <xf numFmtId="0" fontId="33" fillId="0" borderId="0" xfId="0" applyFont="1"/>
    <xf numFmtId="2" fontId="55" fillId="0" borderId="1" xfId="0" applyNumberFormat="1" applyFont="1" applyBorder="1"/>
    <xf numFmtId="0" fontId="65" fillId="0" borderId="8" xfId="0" applyFont="1" applyBorder="1" applyAlignment="1">
      <alignment horizontal="left" vertical="center" wrapText="1"/>
    </xf>
    <xf numFmtId="164" fontId="65" fillId="0" borderId="8" xfId="0" applyNumberFormat="1" applyFont="1" applyBorder="1" applyAlignment="1">
      <alignment horizontal="center" vertical="center"/>
    </xf>
    <xf numFmtId="165" fontId="65" fillId="0" borderId="8" xfId="0" applyNumberFormat="1" applyFont="1" applyBorder="1" applyAlignment="1">
      <alignment horizontal="right" vertical="center"/>
    </xf>
    <xf numFmtId="4" fontId="65" fillId="0" borderId="8" xfId="0" applyNumberFormat="1" applyFont="1" applyBorder="1" applyAlignment="1">
      <alignment horizontal="right" vertical="center"/>
    </xf>
    <xf numFmtId="0" fontId="65" fillId="2" borderId="8" xfId="0" applyFont="1" applyFill="1" applyBorder="1" applyAlignment="1">
      <alignment horizontal="left" vertical="center" wrapText="1"/>
    </xf>
    <xf numFmtId="164" fontId="65" fillId="2" borderId="8" xfId="0" applyNumberFormat="1" applyFont="1" applyFill="1" applyBorder="1" applyAlignment="1">
      <alignment horizontal="center" vertical="center"/>
    </xf>
    <xf numFmtId="165" fontId="65" fillId="2" borderId="8" xfId="0" applyNumberFormat="1" applyFont="1" applyFill="1" applyBorder="1" applyAlignment="1">
      <alignment horizontal="right" vertical="center"/>
    </xf>
    <xf numFmtId="4" fontId="65" fillId="2" borderId="8" xfId="0" applyNumberFormat="1" applyFont="1" applyFill="1" applyBorder="1" applyAlignment="1">
      <alignment horizontal="right" vertical="center"/>
    </xf>
    <xf numFmtId="0" fontId="45" fillId="0" borderId="1" xfId="0" applyFont="1" applyBorder="1"/>
    <xf numFmtId="0" fontId="0" fillId="0" borderId="0" xfId="0" quotePrefix="1"/>
    <xf numFmtId="0" fontId="50" fillId="0" borderId="0" xfId="0" applyFont="1"/>
    <xf numFmtId="2" fontId="66" fillId="0" borderId="0" xfId="0" applyNumberFormat="1" applyFont="1"/>
    <xf numFmtId="0" fontId="0" fillId="2" borderId="0" xfId="0" applyFill="1"/>
    <xf numFmtId="2" fontId="0" fillId="0" borderId="0" xfId="0" applyNumberFormat="1"/>
    <xf numFmtId="2" fontId="0" fillId="0" borderId="1" xfId="0" applyNumberFormat="1" applyBorder="1"/>
    <xf numFmtId="0" fontId="66" fillId="0" borderId="0" xfId="0" applyFont="1"/>
    <xf numFmtId="0" fontId="66" fillId="0" borderId="1" xfId="0" applyFont="1" applyBorder="1"/>
    <xf numFmtId="0" fontId="0" fillId="3" borderId="0" xfId="0" applyFill="1"/>
    <xf numFmtId="2" fontId="0" fillId="3" borderId="0" xfId="0" applyNumberFormat="1" applyFill="1"/>
    <xf numFmtId="0" fontId="52" fillId="0" borderId="0" xfId="0" applyFont="1"/>
    <xf numFmtId="0" fontId="49" fillId="0" borderId="0" xfId="0" applyFont="1"/>
    <xf numFmtId="2" fontId="52" fillId="0" borderId="1" xfId="0" applyNumberFormat="1" applyFont="1" applyBorder="1"/>
    <xf numFmtId="0" fontId="52" fillId="2" borderId="1" xfId="0" applyFont="1" applyFill="1" applyBorder="1"/>
    <xf numFmtId="2" fontId="63" fillId="0" borderId="1" xfId="0" applyNumberFormat="1" applyFont="1" applyBorder="1"/>
    <xf numFmtId="0" fontId="0" fillId="4" borderId="0" xfId="0" applyFill="1"/>
    <xf numFmtId="0" fontId="0" fillId="5" borderId="0" xfId="0" applyFill="1"/>
    <xf numFmtId="2" fontId="54" fillId="0" borderId="1" xfId="1" applyNumberFormat="1" applyFont="1" applyBorder="1"/>
    <xf numFmtId="0" fontId="59" fillId="4" borderId="0" xfId="0" applyFont="1" applyFill="1"/>
    <xf numFmtId="2" fontId="52" fillId="0" borderId="0" xfId="0" applyNumberFormat="1" applyFont="1"/>
    <xf numFmtId="2" fontId="68" fillId="0" borderId="1" xfId="0" applyNumberFormat="1" applyFont="1" applyBorder="1"/>
    <xf numFmtId="2" fontId="54" fillId="0" borderId="1" xfId="0" applyNumberFormat="1" applyFont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1" xfId="0" applyNumberFormat="1" applyFill="1" applyBorder="1"/>
    <xf numFmtId="2" fontId="66" fillId="0" borderId="1" xfId="0" applyNumberFormat="1" applyFont="1" applyBorder="1"/>
    <xf numFmtId="2" fontId="0" fillId="6" borderId="0" xfId="0" applyNumberFormat="1" applyFill="1"/>
    <xf numFmtId="0" fontId="32" fillId="0" borderId="0" xfId="0" applyFont="1"/>
    <xf numFmtId="0" fontId="60" fillId="3" borderId="0" xfId="0" applyFont="1" applyFill="1"/>
    <xf numFmtId="2" fontId="63" fillId="0" borderId="0" xfId="0" applyNumberFormat="1" applyFont="1"/>
    <xf numFmtId="0" fontId="31" fillId="0" borderId="0" xfId="0" applyFont="1"/>
    <xf numFmtId="2" fontId="54" fillId="0" borderId="0" xfId="1" applyNumberFormat="1" applyFont="1"/>
    <xf numFmtId="2" fontId="31" fillId="0" borderId="1" xfId="0" applyNumberFormat="1" applyFont="1" applyBorder="1"/>
    <xf numFmtId="0" fontId="60" fillId="4" borderId="0" xfId="0" applyFont="1" applyFill="1"/>
    <xf numFmtId="0" fontId="30" fillId="0" borderId="0" xfId="0" applyFont="1"/>
    <xf numFmtId="0" fontId="49" fillId="0" borderId="1" xfId="0" applyFont="1" applyBorder="1" applyAlignment="1">
      <alignment horizontal="center"/>
    </xf>
    <xf numFmtId="0" fontId="48" fillId="4" borderId="0" xfId="0" applyFont="1" applyFill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4" xfId="0" applyFont="1" applyBorder="1"/>
    <xf numFmtId="0" fontId="37" fillId="0" borderId="1" xfId="0" applyFont="1" applyBorder="1"/>
    <xf numFmtId="0" fontId="29" fillId="0" borderId="1" xfId="0" applyFont="1" applyBorder="1"/>
    <xf numFmtId="0" fontId="48" fillId="0" borderId="0" xfId="0" applyFont="1" applyAlignment="1">
      <alignment horizontal="left"/>
    </xf>
    <xf numFmtId="0" fontId="29" fillId="0" borderId="0" xfId="0" applyFont="1"/>
    <xf numFmtId="0" fontId="43" fillId="0" borderId="4" xfId="0" applyFont="1" applyBorder="1" applyAlignment="1">
      <alignment horizontal="right"/>
    </xf>
    <xf numFmtId="0" fontId="4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3" fillId="0" borderId="4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28" fillId="0" borderId="1" xfId="0" applyFont="1" applyBorder="1"/>
    <xf numFmtId="0" fontId="44" fillId="0" borderId="4" xfId="0" applyFont="1" applyBorder="1" applyAlignment="1">
      <alignment horizontal="center"/>
    </xf>
    <xf numFmtId="0" fontId="28" fillId="0" borderId="4" xfId="0" applyFont="1" applyBorder="1"/>
    <xf numFmtId="0" fontId="28" fillId="0" borderId="0" xfId="0" applyFont="1"/>
    <xf numFmtId="0" fontId="38" fillId="0" borderId="1" xfId="0" applyFont="1" applyBorder="1"/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41" fillId="0" borderId="1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164" fontId="65" fillId="0" borderId="0" xfId="0" applyNumberFormat="1" applyFont="1" applyAlignment="1">
      <alignment horizontal="center" vertical="center"/>
    </xf>
    <xf numFmtId="165" fontId="65" fillId="0" borderId="0" xfId="0" applyNumberFormat="1" applyFont="1" applyAlignment="1">
      <alignment horizontal="right" vertical="center"/>
    </xf>
    <xf numFmtId="4" fontId="65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3" fillId="0" borderId="1" xfId="0" applyFont="1" applyBorder="1" applyAlignment="1">
      <alignment horizontal="center"/>
    </xf>
    <xf numFmtId="0" fontId="69" fillId="0" borderId="0" xfId="0" applyFont="1" applyAlignment="1">
      <alignment horizontal="left"/>
    </xf>
    <xf numFmtId="2" fontId="0" fillId="7" borderId="0" xfId="0" applyNumberFormat="1" applyFill="1"/>
    <xf numFmtId="0" fontId="27" fillId="0" borderId="0" xfId="0" applyFont="1"/>
    <xf numFmtId="0" fontId="26" fillId="0" borderId="0" xfId="0" applyFont="1"/>
    <xf numFmtId="0" fontId="68" fillId="0" borderId="0" xfId="0" applyFont="1"/>
    <xf numFmtId="0" fontId="68" fillId="0" borderId="6" xfId="0" applyFont="1" applyBorder="1"/>
    <xf numFmtId="0" fontId="55" fillId="0" borderId="7" xfId="0" applyFont="1" applyBorder="1"/>
    <xf numFmtId="0" fontId="55" fillId="0" borderId="5" xfId="0" applyFont="1" applyBorder="1"/>
    <xf numFmtId="0" fontId="55" fillId="2" borderId="0" xfId="0" applyFont="1" applyFill="1"/>
    <xf numFmtId="0" fontId="55" fillId="2" borderId="0" xfId="0" applyFont="1" applyFill="1" applyAlignment="1">
      <alignment horizontal="center"/>
    </xf>
    <xf numFmtId="0" fontId="70" fillId="0" borderId="0" xfId="0" applyFont="1"/>
    <xf numFmtId="0" fontId="58" fillId="2" borderId="0" xfId="0" applyFont="1" applyFill="1"/>
    <xf numFmtId="0" fontId="25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54" fillId="0" borderId="5" xfId="0" applyFont="1" applyBorder="1"/>
    <xf numFmtId="0" fontId="24" fillId="0" borderId="0" xfId="0" applyFont="1"/>
    <xf numFmtId="2" fontId="46" fillId="0" borderId="1" xfId="0" applyNumberFormat="1" applyFont="1" applyBorder="1"/>
    <xf numFmtId="0" fontId="23" fillId="0" borderId="0" xfId="0" applyFont="1"/>
    <xf numFmtId="0" fontId="23" fillId="0" borderId="1" xfId="0" applyFont="1" applyBorder="1"/>
    <xf numFmtId="2" fontId="0" fillId="4" borderId="0" xfId="0" applyNumberFormat="1" applyFill="1"/>
    <xf numFmtId="2" fontId="46" fillId="4" borderId="1" xfId="0" applyNumberFormat="1" applyFont="1" applyFill="1" applyBorder="1"/>
    <xf numFmtId="0" fontId="22" fillId="0" borderId="0" xfId="0" applyFont="1"/>
    <xf numFmtId="2" fontId="60" fillId="3" borderId="0" xfId="0" applyNumberFormat="1" applyFont="1" applyFill="1"/>
    <xf numFmtId="4" fontId="0" fillId="0" borderId="0" xfId="0" applyNumberFormat="1"/>
    <xf numFmtId="0" fontId="0" fillId="0" borderId="6" xfId="0" applyBorder="1"/>
    <xf numFmtId="4" fontId="60" fillId="2" borderId="0" xfId="0" applyNumberFormat="1" applyFont="1" applyFill="1"/>
    <xf numFmtId="2" fontId="71" fillId="0" borderId="0" xfId="0" applyNumberFormat="1" applyFont="1"/>
    <xf numFmtId="2" fontId="49" fillId="0" borderId="0" xfId="0" applyNumberFormat="1" applyFont="1"/>
    <xf numFmtId="0" fontId="21" fillId="0" borderId="0" xfId="0" applyFont="1"/>
    <xf numFmtId="2" fontId="71" fillId="0" borderId="1" xfId="0" applyNumberFormat="1" applyFont="1" applyBorder="1"/>
    <xf numFmtId="0" fontId="20" fillId="0" borderId="0" xfId="0" applyFont="1"/>
    <xf numFmtId="2" fontId="56" fillId="0" borderId="0" xfId="0" applyNumberFormat="1" applyFont="1"/>
    <xf numFmtId="0" fontId="60" fillId="4" borderId="0" xfId="0" applyFont="1" applyFill="1" applyAlignment="1">
      <alignment horizontal="center"/>
    </xf>
    <xf numFmtId="2" fontId="63" fillId="3" borderId="0" xfId="0" applyNumberFormat="1" applyFont="1" applyFill="1"/>
    <xf numFmtId="2" fontId="19" fillId="0" borderId="1" xfId="0" quotePrefix="1" applyNumberFormat="1" applyFont="1" applyBorder="1"/>
    <xf numFmtId="0" fontId="19" fillId="0" borderId="0" xfId="0" applyFont="1"/>
    <xf numFmtId="0" fontId="18" fillId="0" borderId="0" xfId="0" applyFont="1"/>
    <xf numFmtId="0" fontId="72" fillId="0" borderId="0" xfId="2"/>
    <xf numFmtId="0" fontId="72" fillId="0" borderId="1" xfId="2" applyBorder="1"/>
    <xf numFmtId="0" fontId="74" fillId="8" borderId="1" xfId="4" applyFont="1" applyFill="1" applyBorder="1" applyAlignment="1">
      <alignment horizontal="center" wrapText="1"/>
    </xf>
    <xf numFmtId="0" fontId="75" fillId="8" borderId="1" xfId="4" applyFont="1" applyFill="1" applyBorder="1" applyAlignment="1">
      <alignment horizontal="center" wrapText="1"/>
    </xf>
    <xf numFmtId="0" fontId="75" fillId="8" borderId="1" xfId="4" applyFont="1" applyFill="1" applyBorder="1" applyAlignment="1">
      <alignment wrapText="1"/>
    </xf>
    <xf numFmtId="0" fontId="74" fillId="8" borderId="1" xfId="2" applyFont="1" applyFill="1" applyBorder="1" applyAlignment="1">
      <alignment horizontal="center" wrapText="1"/>
    </xf>
    <xf numFmtId="0" fontId="75" fillId="8" borderId="1" xfId="2" applyFont="1" applyFill="1" applyBorder="1" applyAlignment="1">
      <alignment wrapText="1"/>
    </xf>
    <xf numFmtId="0" fontId="74" fillId="8" borderId="1" xfId="4" applyFont="1" applyFill="1" applyBorder="1" applyAlignment="1">
      <alignment horizontal="center" vertical="center" wrapText="1"/>
    </xf>
    <xf numFmtId="0" fontId="76" fillId="8" borderId="1" xfId="4" applyFont="1" applyFill="1" applyBorder="1" applyAlignment="1">
      <alignment horizontal="center" vertical="center" wrapText="1"/>
    </xf>
    <xf numFmtId="0" fontId="77" fillId="8" borderId="1" xfId="4" applyFont="1" applyFill="1" applyBorder="1" applyAlignment="1">
      <alignment horizontal="center" vertical="center" wrapText="1"/>
    </xf>
    <xf numFmtId="166" fontId="77" fillId="8" borderId="1" xfId="4" applyNumberFormat="1" applyFont="1" applyFill="1" applyBorder="1" applyAlignment="1">
      <alignment horizontal="center" vertical="center" wrapText="1"/>
    </xf>
    <xf numFmtId="0" fontId="77" fillId="8" borderId="1" xfId="2" applyFont="1" applyFill="1" applyBorder="1" applyAlignment="1">
      <alignment horizontal="center" vertical="center" wrapText="1"/>
    </xf>
    <xf numFmtId="0" fontId="82" fillId="8" borderId="1" xfId="4" applyFont="1" applyFill="1" applyBorder="1" applyAlignment="1">
      <alignment horizontal="center" vertical="center" wrapText="1"/>
    </xf>
    <xf numFmtId="166" fontId="82" fillId="8" borderId="1" xfId="4" applyNumberFormat="1" applyFont="1" applyFill="1" applyBorder="1" applyAlignment="1">
      <alignment horizontal="center" vertical="center" wrapText="1"/>
    </xf>
    <xf numFmtId="0" fontId="82" fillId="8" borderId="1" xfId="2" applyFont="1" applyFill="1" applyBorder="1" applyAlignment="1">
      <alignment horizontal="center" vertical="center" wrapText="1"/>
    </xf>
    <xf numFmtId="0" fontId="75" fillId="8" borderId="1" xfId="4" applyFont="1" applyFill="1" applyBorder="1" applyAlignment="1">
      <alignment horizontal="center" vertical="center" wrapText="1"/>
    </xf>
    <xf numFmtId="16" fontId="84" fillId="0" borderId="1" xfId="2" applyNumberFormat="1" applyFont="1" applyBorder="1"/>
    <xf numFmtId="0" fontId="75" fillId="8" borderId="1" xfId="2" applyFont="1" applyFill="1" applyBorder="1" applyAlignment="1">
      <alignment horizontal="center" vertical="center"/>
    </xf>
    <xf numFmtId="0" fontId="82" fillId="8" borderId="1" xfId="2" applyFont="1" applyFill="1" applyBorder="1" applyAlignment="1">
      <alignment horizontal="left" wrapText="1"/>
    </xf>
    <xf numFmtId="0" fontId="74" fillId="8" borderId="1" xfId="2" applyFont="1" applyFill="1" applyBorder="1" applyAlignment="1">
      <alignment horizontal="center" vertical="center" wrapText="1"/>
    </xf>
    <xf numFmtId="167" fontId="84" fillId="0" borderId="1" xfId="2" applyNumberFormat="1" applyFont="1" applyBorder="1"/>
    <xf numFmtId="0" fontId="86" fillId="8" borderId="1" xfId="2" applyFont="1" applyFill="1" applyBorder="1" applyAlignment="1">
      <alignment horizontal="justify"/>
    </xf>
    <xf numFmtId="0" fontId="74" fillId="8" borderId="1" xfId="2" applyFont="1" applyFill="1" applyBorder="1" applyAlignment="1">
      <alignment horizontal="center" vertical="center"/>
    </xf>
    <xf numFmtId="2" fontId="88" fillId="8" borderId="1" xfId="2" applyNumberFormat="1" applyFont="1" applyFill="1" applyBorder="1" applyAlignment="1">
      <alignment horizontal="center" vertical="center"/>
    </xf>
    <xf numFmtId="2" fontId="75" fillId="8" borderId="1" xfId="2" applyNumberFormat="1" applyFont="1" applyFill="1" applyBorder="1" applyAlignment="1">
      <alignment horizontal="center" vertical="center"/>
    </xf>
    <xf numFmtId="2" fontId="83" fillId="0" borderId="1" xfId="2" applyNumberFormat="1" applyFont="1" applyBorder="1" applyAlignment="1">
      <alignment horizontal="center" vertical="center"/>
    </xf>
    <xf numFmtId="0" fontId="75" fillId="8" borderId="1" xfId="2" applyFont="1" applyFill="1" applyBorder="1" applyAlignment="1">
      <alignment horizontal="center" vertical="top" wrapText="1"/>
    </xf>
    <xf numFmtId="0" fontId="74" fillId="8" borderId="1" xfId="2" applyFont="1" applyFill="1" applyBorder="1" applyAlignment="1">
      <alignment horizontal="left" wrapText="1"/>
    </xf>
    <xf numFmtId="2" fontId="74" fillId="8" borderId="1" xfId="2" applyNumberFormat="1" applyFont="1" applyFill="1" applyBorder="1" applyAlignment="1">
      <alignment horizontal="center" vertical="center" wrapText="1"/>
    </xf>
    <xf numFmtId="2" fontId="75" fillId="8" borderId="1" xfId="2" applyNumberFormat="1" applyFont="1" applyFill="1" applyBorder="1" applyAlignment="1">
      <alignment horizontal="center" vertical="center" wrapText="1"/>
    </xf>
    <xf numFmtId="167" fontId="75" fillId="8" borderId="1" xfId="2" applyNumberFormat="1" applyFont="1" applyFill="1" applyBorder="1" applyAlignment="1">
      <alignment horizontal="center" vertical="top" wrapText="1"/>
    </xf>
    <xf numFmtId="0" fontId="74" fillId="8" borderId="1" xfId="2" applyFont="1" applyFill="1" applyBorder="1" applyAlignment="1">
      <alignment horizontal="justify"/>
    </xf>
    <xf numFmtId="2" fontId="74" fillId="8" borderId="1" xfId="4" applyNumberFormat="1" applyFont="1" applyFill="1" applyBorder="1" applyAlignment="1">
      <alignment horizontal="center" vertical="center" wrapText="1"/>
    </xf>
    <xf numFmtId="0" fontId="76" fillId="8" borderId="1" xfId="2" applyFont="1" applyFill="1" applyBorder="1" applyAlignment="1">
      <alignment horizontal="justify" wrapText="1"/>
    </xf>
    <xf numFmtId="2" fontId="75" fillId="8" borderId="1" xfId="2" applyNumberFormat="1" applyFont="1" applyFill="1" applyBorder="1" applyAlignment="1">
      <alignment horizontal="center" wrapText="1"/>
    </xf>
    <xf numFmtId="0" fontId="75" fillId="8" borderId="1" xfId="2" applyFont="1" applyFill="1" applyBorder="1" applyAlignment="1">
      <alignment horizontal="justify"/>
    </xf>
    <xf numFmtId="0" fontId="82" fillId="8" borderId="1" xfId="2" applyFont="1" applyFill="1" applyBorder="1" applyAlignment="1">
      <alignment horizontal="justify"/>
    </xf>
    <xf numFmtId="0" fontId="82" fillId="8" borderId="1" xfId="2" applyFont="1" applyFill="1" applyBorder="1"/>
    <xf numFmtId="2" fontId="84" fillId="0" borderId="1" xfId="2" applyNumberFormat="1" applyFont="1" applyBorder="1" applyAlignment="1">
      <alignment horizontal="center" vertical="center"/>
    </xf>
    <xf numFmtId="0" fontId="74" fillId="8" borderId="1" xfId="2" applyFont="1" applyFill="1" applyBorder="1"/>
    <xf numFmtId="0" fontId="82" fillId="8" borderId="1" xfId="2" applyFont="1" applyFill="1" applyBorder="1" applyAlignment="1">
      <alignment horizontal="justify" vertical="center"/>
    </xf>
    <xf numFmtId="0" fontId="86" fillId="8" borderId="1" xfId="2" applyFont="1" applyFill="1" applyBorder="1" applyAlignment="1">
      <alignment horizontal="left" vertical="top" wrapText="1"/>
    </xf>
    <xf numFmtId="0" fontId="75" fillId="8" borderId="1" xfId="2" applyFont="1" applyFill="1" applyBorder="1" applyAlignment="1">
      <alignment horizontal="center"/>
    </xf>
    <xf numFmtId="2" fontId="75" fillId="8" borderId="1" xfId="2" applyNumberFormat="1" applyFont="1" applyFill="1" applyBorder="1" applyAlignment="1">
      <alignment horizontal="center"/>
    </xf>
    <xf numFmtId="0" fontId="75" fillId="8" borderId="1" xfId="2" applyFont="1" applyFill="1" applyBorder="1" applyAlignment="1">
      <alignment horizontal="left" vertical="center" wrapText="1"/>
    </xf>
    <xf numFmtId="2" fontId="90" fillId="8" borderId="1" xfId="2" applyNumberFormat="1" applyFont="1" applyFill="1" applyBorder="1" applyAlignment="1">
      <alignment horizontal="center" vertical="center"/>
    </xf>
    <xf numFmtId="0" fontId="74" fillId="8" borderId="1" xfId="2" applyFont="1" applyFill="1" applyBorder="1" applyAlignment="1">
      <alignment horizontal="left" vertical="center" wrapText="1"/>
    </xf>
    <xf numFmtId="0" fontId="82" fillId="8" borderId="1" xfId="2" applyFont="1" applyFill="1" applyBorder="1" applyAlignment="1">
      <alignment horizontal="center" wrapText="1"/>
    </xf>
    <xf numFmtId="2" fontId="74" fillId="8" borderId="1" xfId="2" applyNumberFormat="1" applyFont="1" applyFill="1" applyBorder="1" applyAlignment="1">
      <alignment horizontal="center"/>
    </xf>
    <xf numFmtId="2" fontId="72" fillId="0" borderId="1" xfId="2" applyNumberFormat="1" applyBorder="1" applyAlignment="1">
      <alignment horizontal="center"/>
    </xf>
    <xf numFmtId="0" fontId="75" fillId="8" borderId="1" xfId="2" applyFont="1" applyFill="1" applyBorder="1"/>
    <xf numFmtId="0" fontId="86" fillId="8" borderId="1" xfId="2" applyFont="1" applyFill="1" applyBorder="1" applyAlignment="1">
      <alignment horizontal="left" vertical="center" wrapText="1"/>
    </xf>
    <xf numFmtId="2" fontId="90" fillId="8" borderId="1" xfId="2" applyNumberFormat="1" applyFont="1" applyFill="1" applyBorder="1" applyAlignment="1">
      <alignment horizontal="center"/>
    </xf>
    <xf numFmtId="2" fontId="75" fillId="8" borderId="1" xfId="2" applyNumberFormat="1" applyFont="1" applyFill="1" applyBorder="1"/>
    <xf numFmtId="0" fontId="74" fillId="8" borderId="2" xfId="2" applyFont="1" applyFill="1" applyBorder="1" applyAlignment="1">
      <alignment horizontal="center" vertical="center"/>
    </xf>
    <xf numFmtId="2" fontId="91" fillId="8" borderId="1" xfId="2" applyNumberFormat="1" applyFont="1" applyFill="1" applyBorder="1" applyAlignment="1">
      <alignment horizontal="center"/>
    </xf>
    <xf numFmtId="2" fontId="86" fillId="8" borderId="1" xfId="2" applyNumberFormat="1" applyFont="1" applyFill="1" applyBorder="1" applyAlignment="1">
      <alignment horizontal="center"/>
    </xf>
    <xf numFmtId="2" fontId="88" fillId="8" borderId="1" xfId="2" applyNumberFormat="1" applyFont="1" applyFill="1" applyBorder="1" applyAlignment="1">
      <alignment horizontal="center"/>
    </xf>
    <xf numFmtId="0" fontId="75" fillId="9" borderId="1" xfId="2" applyFont="1" applyFill="1" applyBorder="1"/>
    <xf numFmtId="0" fontId="74" fillId="8" borderId="1" xfId="2" applyFont="1" applyFill="1" applyBorder="1" applyAlignment="1">
      <alignment horizontal="center"/>
    </xf>
    <xf numFmtId="2" fontId="90" fillId="9" borderId="1" xfId="2" applyNumberFormat="1" applyFont="1" applyFill="1" applyBorder="1" applyAlignment="1">
      <alignment horizontal="center"/>
    </xf>
    <xf numFmtId="2" fontId="75" fillId="9" borderId="1" xfId="2" applyNumberFormat="1" applyFont="1" applyFill="1" applyBorder="1" applyAlignment="1">
      <alignment horizontal="center"/>
    </xf>
    <xf numFmtId="0" fontId="75" fillId="9" borderId="1" xfId="2" applyFont="1" applyFill="1" applyBorder="1" applyAlignment="1">
      <alignment wrapText="1"/>
    </xf>
    <xf numFmtId="0" fontId="89" fillId="8" borderId="1" xfId="2" applyFont="1" applyFill="1" applyBorder="1"/>
    <xf numFmtId="0" fontId="84" fillId="8" borderId="1" xfId="2" applyFont="1" applyFill="1" applyBorder="1"/>
    <xf numFmtId="0" fontId="92" fillId="8" borderId="1" xfId="2" applyFont="1" applyFill="1" applyBorder="1"/>
    <xf numFmtId="0" fontId="89" fillId="8" borderId="0" xfId="2" applyFont="1" applyFill="1"/>
    <xf numFmtId="0" fontId="93" fillId="0" borderId="0" xfId="2" applyFont="1"/>
    <xf numFmtId="0" fontId="72" fillId="0" borderId="1" xfId="2" applyBorder="1" applyAlignment="1">
      <alignment horizontal="center"/>
    </xf>
    <xf numFmtId="0" fontId="94" fillId="0" borderId="1" xfId="2" applyFont="1" applyBorder="1" applyAlignment="1">
      <alignment horizontal="center" vertical="center"/>
    </xf>
    <xf numFmtId="0" fontId="95" fillId="0" borderId="1" xfId="2" applyFont="1" applyBorder="1" applyAlignment="1">
      <alignment horizontal="center"/>
    </xf>
    <xf numFmtId="2" fontId="95" fillId="0" borderId="1" xfId="2" applyNumberFormat="1" applyFont="1" applyBorder="1" applyAlignment="1">
      <alignment horizontal="center"/>
    </xf>
    <xf numFmtId="2" fontId="96" fillId="0" borderId="1" xfId="2" applyNumberFormat="1" applyFont="1" applyBorder="1" applyAlignment="1">
      <alignment horizontal="center"/>
    </xf>
    <xf numFmtId="2" fontId="74" fillId="8" borderId="1" xfId="2" applyNumberFormat="1" applyFont="1" applyFill="1" applyBorder="1"/>
    <xf numFmtId="2" fontId="95" fillId="0" borderId="1" xfId="2" applyNumberFormat="1" applyFont="1" applyBorder="1" applyAlignment="1">
      <alignment horizontal="center" vertical="center"/>
    </xf>
    <xf numFmtId="0" fontId="16" fillId="0" borderId="4" xfId="0" applyFont="1" applyBorder="1"/>
    <xf numFmtId="0" fontId="16" fillId="0" borderId="1" xfId="0" applyFont="1" applyBorder="1"/>
    <xf numFmtId="0" fontId="16" fillId="0" borderId="4" xfId="0" applyFont="1" applyBorder="1" applyAlignment="1">
      <alignment wrapText="1"/>
    </xf>
    <xf numFmtId="0" fontId="0" fillId="0" borderId="4" xfId="0" applyBorder="1" applyAlignment="1">
      <alignment horizontal="right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4" xfId="0" applyFont="1" applyBorder="1"/>
    <xf numFmtId="0" fontId="43" fillId="0" borderId="0" xfId="0" applyFont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4" xfId="0" applyFont="1" applyBorder="1"/>
    <xf numFmtId="0" fontId="83" fillId="0" borderId="1" xfId="2" applyFont="1" applyBorder="1" applyAlignment="1">
      <alignment vertical="center" wrapText="1"/>
    </xf>
    <xf numFmtId="2" fontId="13" fillId="0" borderId="1" xfId="0" applyNumberFormat="1" applyFont="1" applyBorder="1"/>
    <xf numFmtId="0" fontId="13" fillId="0" borderId="1" xfId="0" applyFont="1" applyBorder="1"/>
    <xf numFmtId="0" fontId="0" fillId="7" borderId="0" xfId="0" applyFill="1"/>
    <xf numFmtId="0" fontId="65" fillId="7" borderId="8" xfId="0" applyFont="1" applyFill="1" applyBorder="1" applyAlignment="1">
      <alignment horizontal="left" vertical="center" wrapText="1"/>
    </xf>
    <xf numFmtId="4" fontId="65" fillId="7" borderId="8" xfId="0" applyNumberFormat="1" applyFont="1" applyFill="1" applyBorder="1" applyAlignment="1">
      <alignment horizontal="right" vertical="center"/>
    </xf>
    <xf numFmtId="0" fontId="67" fillId="0" borderId="8" xfId="0" applyFont="1" applyBorder="1" applyAlignment="1">
      <alignment horizontal="left" vertical="center" wrapText="1"/>
    </xf>
    <xf numFmtId="4" fontId="67" fillId="0" borderId="8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71" fillId="0" borderId="0" xfId="0" applyFont="1"/>
    <xf numFmtId="0" fontId="12" fillId="0" borderId="0" xfId="0" applyFont="1"/>
    <xf numFmtId="2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7" fillId="0" borderId="9" xfId="0" applyFont="1" applyBorder="1" applyAlignment="1">
      <alignment horizontal="left" vertical="center" wrapText="1"/>
    </xf>
    <xf numFmtId="4" fontId="67" fillId="0" borderId="9" xfId="0" applyNumberFormat="1" applyFont="1" applyBorder="1" applyAlignment="1">
      <alignment horizontal="right" vertical="center"/>
    </xf>
    <xf numFmtId="2" fontId="75" fillId="9" borderId="2" xfId="2" applyNumberFormat="1" applyFont="1" applyFill="1" applyBorder="1" applyAlignment="1">
      <alignment horizontal="center"/>
    </xf>
    <xf numFmtId="0" fontId="75" fillId="8" borderId="1" xfId="4" applyFont="1" applyFill="1" applyBorder="1" applyAlignment="1">
      <alignment horizontal="left" vertical="center" wrapText="1"/>
    </xf>
    <xf numFmtId="2" fontId="72" fillId="0" borderId="1" xfId="2" applyNumberFormat="1" applyBorder="1" applyAlignment="1">
      <alignment horizontal="center" vertical="center"/>
    </xf>
    <xf numFmtId="0" fontId="98" fillId="0" borderId="0" xfId="2" applyFont="1"/>
    <xf numFmtId="0" fontId="54" fillId="0" borderId="1" xfId="0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48" fillId="0" borderId="1" xfId="0" applyFont="1" applyBorder="1" applyAlignment="1">
      <alignment horizontal="right"/>
    </xf>
    <xf numFmtId="2" fontId="69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11" fillId="0" borderId="1" xfId="0" applyFont="1" applyBorder="1"/>
    <xf numFmtId="2" fontId="59" fillId="0" borderId="1" xfId="0" applyNumberFormat="1" applyFont="1" applyBorder="1"/>
    <xf numFmtId="0" fontId="10" fillId="0" borderId="4" xfId="0" applyFont="1" applyBorder="1"/>
    <xf numFmtId="0" fontId="9" fillId="0" borderId="0" xfId="0" applyFont="1"/>
    <xf numFmtId="0" fontId="7" fillId="0" borderId="1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94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0" xfId="0" applyFont="1"/>
    <xf numFmtId="14" fontId="44" fillId="0" borderId="1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14" fontId="43" fillId="0" borderId="2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6" fillId="0" borderId="2" xfId="0" applyFont="1" applyBorder="1"/>
    <xf numFmtId="0" fontId="16" fillId="0" borderId="0" xfId="0" applyFont="1"/>
    <xf numFmtId="0" fontId="37" fillId="0" borderId="1" xfId="0" applyFont="1" applyBorder="1" applyAlignment="1">
      <alignment horizontal="center"/>
    </xf>
    <xf numFmtId="0" fontId="0" fillId="0" borderId="3" xfId="0" applyBorder="1" applyAlignment="1">
      <alignment horizontal="right"/>
    </xf>
    <xf numFmtId="14" fontId="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5" fillId="7" borderId="0" xfId="0" applyFont="1" applyFill="1"/>
    <xf numFmtId="0" fontId="53" fillId="0" borderId="1" xfId="0" applyFont="1" applyBorder="1" applyAlignment="1">
      <alignment horizontal="right" vertical="center"/>
    </xf>
    <xf numFmtId="0" fontId="53" fillId="0" borderId="1" xfId="0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" fillId="0" borderId="0" xfId="0" applyFont="1"/>
    <xf numFmtId="2" fontId="68" fillId="0" borderId="1" xfId="1" applyNumberFormat="1" applyFont="1" applyBorder="1"/>
    <xf numFmtId="2" fontId="99" fillId="0" borderId="1" xfId="1" applyNumberFormat="1" applyFont="1" applyBorder="1"/>
    <xf numFmtId="2" fontId="100" fillId="0" borderId="1" xfId="1" applyNumberFormat="1" applyFont="1" applyBorder="1"/>
    <xf numFmtId="0" fontId="4" fillId="0" borderId="1" xfId="0" applyFont="1" applyBorder="1"/>
    <xf numFmtId="2" fontId="74" fillId="8" borderId="1" xfId="2" applyNumberFormat="1" applyFont="1" applyFill="1" applyBorder="1" applyAlignment="1">
      <alignment horizontal="center" vertical="center"/>
    </xf>
    <xf numFmtId="0" fontId="3" fillId="0" borderId="0" xfId="0" applyFont="1"/>
    <xf numFmtId="2" fontId="0" fillId="2" borderId="0" xfId="0" applyNumberFormat="1" applyFill="1"/>
    <xf numFmtId="2" fontId="52" fillId="2" borderId="0" xfId="0" applyNumberFormat="1" applyFont="1" applyFill="1"/>
    <xf numFmtId="2" fontId="49" fillId="2" borderId="0" xfId="0" applyNumberFormat="1" applyFont="1" applyFill="1"/>
    <xf numFmtId="2" fontId="60" fillId="2" borderId="0" xfId="0" applyNumberFormat="1" applyFont="1" applyFill="1"/>
    <xf numFmtId="0" fontId="53" fillId="0" borderId="0" xfId="0" applyFont="1" applyAlignment="1">
      <alignment horizontal="center"/>
    </xf>
    <xf numFmtId="2" fontId="71" fillId="2" borderId="0" xfId="0" applyNumberFormat="1" applyFont="1" applyFill="1"/>
    <xf numFmtId="0" fontId="60" fillId="2" borderId="0" xfId="0" applyFont="1" applyFill="1"/>
    <xf numFmtId="2" fontId="0" fillId="11" borderId="0" xfId="0" applyNumberFormat="1" applyFill="1"/>
    <xf numFmtId="0" fontId="60" fillId="11" borderId="0" xfId="0" applyFont="1" applyFill="1"/>
    <xf numFmtId="0" fontId="48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5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1" fillId="0" borderId="1" xfId="0" applyFont="1" applyBorder="1" applyAlignment="1">
      <alignment horizontal="left"/>
    </xf>
    <xf numFmtId="0" fontId="54" fillId="0" borderId="6" xfId="0" applyFont="1" applyBorder="1" applyAlignment="1">
      <alignment horizontal="left"/>
    </xf>
    <xf numFmtId="0" fontId="54" fillId="0" borderId="5" xfId="0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51" fillId="0" borderId="6" xfId="0" applyFont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60" fillId="0" borderId="1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8" fillId="0" borderId="6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51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14" fontId="5" fillId="0" borderId="4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68" fillId="0" borderId="6" xfId="0" applyFont="1" applyBorder="1" applyAlignment="1">
      <alignment horizontal="left" wrapText="1"/>
    </xf>
    <xf numFmtId="0" fontId="68" fillId="0" borderId="5" xfId="0" applyFont="1" applyBorder="1" applyAlignment="1">
      <alignment horizontal="left" wrapText="1"/>
    </xf>
    <xf numFmtId="0" fontId="75" fillId="8" borderId="1" xfId="2" applyFont="1" applyFill="1" applyBorder="1" applyAlignment="1">
      <alignment horizontal="center" vertical="center" wrapText="1"/>
    </xf>
    <xf numFmtId="0" fontId="74" fillId="8" borderId="4" xfId="2" applyFont="1" applyFill="1" applyBorder="1" applyAlignment="1">
      <alignment horizontal="center" vertical="center"/>
    </xf>
    <xf numFmtId="0" fontId="74" fillId="8" borderId="2" xfId="2" applyFont="1" applyFill="1" applyBorder="1" applyAlignment="1">
      <alignment horizontal="center" vertical="center"/>
    </xf>
    <xf numFmtId="0" fontId="75" fillId="8" borderId="1" xfId="2" applyFont="1" applyFill="1" applyBorder="1" applyAlignment="1">
      <alignment horizontal="center" vertical="top" wrapText="1"/>
    </xf>
    <xf numFmtId="0" fontId="84" fillId="0" borderId="4" xfId="2" applyFont="1" applyBorder="1" applyAlignment="1">
      <alignment horizontal="center" vertical="center"/>
    </xf>
    <xf numFmtId="0" fontId="84" fillId="0" borderId="3" xfId="2" applyFont="1" applyBorder="1" applyAlignment="1">
      <alignment horizontal="center" vertical="center"/>
    </xf>
    <xf numFmtId="0" fontId="84" fillId="0" borderId="2" xfId="2" applyFont="1" applyBorder="1" applyAlignment="1">
      <alignment horizontal="center" vertical="center"/>
    </xf>
    <xf numFmtId="1" fontId="74" fillId="8" borderId="4" xfId="2" applyNumberFormat="1" applyFont="1" applyFill="1" applyBorder="1" applyAlignment="1">
      <alignment horizontal="center" vertical="center" wrapText="1"/>
    </xf>
    <xf numFmtId="1" fontId="74" fillId="8" borderId="3" xfId="2" applyNumberFormat="1" applyFont="1" applyFill="1" applyBorder="1" applyAlignment="1">
      <alignment horizontal="center" vertical="center" wrapText="1"/>
    </xf>
    <xf numFmtId="1" fontId="74" fillId="8" borderId="2" xfId="2" applyNumberFormat="1" applyFont="1" applyFill="1" applyBorder="1" applyAlignment="1">
      <alignment horizontal="center" vertical="center" wrapText="1"/>
    </xf>
    <xf numFmtId="2" fontId="74" fillId="8" borderId="1" xfId="2" applyNumberFormat="1" applyFont="1" applyFill="1" applyBorder="1" applyAlignment="1">
      <alignment horizontal="center" vertical="center"/>
    </xf>
    <xf numFmtId="0" fontId="86" fillId="8" borderId="1" xfId="2" applyFont="1" applyFill="1" applyBorder="1" applyAlignment="1">
      <alignment horizontal="center" vertical="top" wrapText="1"/>
    </xf>
    <xf numFmtId="2" fontId="74" fillId="8" borderId="1" xfId="4" applyNumberFormat="1" applyFont="1" applyFill="1" applyBorder="1" applyAlignment="1">
      <alignment horizontal="center" vertical="center" wrapText="1"/>
    </xf>
    <xf numFmtId="2" fontId="74" fillId="8" borderId="1" xfId="2" applyNumberFormat="1" applyFont="1" applyFill="1" applyBorder="1" applyAlignment="1">
      <alignment horizontal="center" vertical="center" wrapText="1"/>
    </xf>
    <xf numFmtId="0" fontId="74" fillId="8" borderId="1" xfId="4" applyFont="1" applyFill="1" applyBorder="1" applyAlignment="1">
      <alignment horizontal="center" wrapText="1"/>
    </xf>
    <xf numFmtId="0" fontId="75" fillId="8" borderId="1" xfId="4" applyFont="1" applyFill="1" applyBorder="1" applyAlignment="1">
      <alignment horizontal="center" wrapText="1"/>
    </xf>
    <xf numFmtId="0" fontId="74" fillId="8" borderId="1" xfId="2" applyFont="1" applyFill="1" applyBorder="1" applyAlignment="1">
      <alignment horizontal="center" wrapText="1"/>
    </xf>
    <xf numFmtId="0" fontId="75" fillId="9" borderId="1" xfId="2" applyFont="1" applyFill="1" applyBorder="1" applyAlignment="1">
      <alignment horizontal="center" wrapText="1"/>
    </xf>
    <xf numFmtId="2" fontId="72" fillId="0" borderId="4" xfId="2" applyNumberFormat="1" applyBorder="1" applyAlignment="1">
      <alignment horizontal="center" vertical="center"/>
    </xf>
    <xf numFmtId="0" fontId="72" fillId="0" borderId="2" xfId="2" applyBorder="1" applyAlignment="1">
      <alignment horizontal="center" vertical="center"/>
    </xf>
    <xf numFmtId="2" fontId="72" fillId="0" borderId="3" xfId="2" applyNumberFormat="1" applyBorder="1" applyAlignment="1">
      <alignment horizontal="center" vertical="center"/>
    </xf>
    <xf numFmtId="2" fontId="72" fillId="0" borderId="2" xfId="2" applyNumberForma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/>
    </xf>
    <xf numFmtId="14" fontId="28" fillId="0" borderId="2" xfId="0" applyNumberFormat="1" applyFont="1" applyBorder="1" applyAlignment="1">
      <alignment horizontal="center"/>
    </xf>
    <xf numFmtId="0" fontId="48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8" fillId="0" borderId="0" xfId="0" applyFont="1" applyAlignment="1">
      <alignment wrapText="1"/>
    </xf>
    <xf numFmtId="0" fontId="29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3" fillId="0" borderId="1" xfId="5" applyFont="1" applyBorder="1" applyAlignment="1">
      <alignment horizontal="center" wrapText="1"/>
    </xf>
    <xf numFmtId="0" fontId="73" fillId="0" borderId="1" xfId="5" applyFont="1" applyBorder="1" applyAlignment="1">
      <alignment horizontal="center" wrapText="1"/>
    </xf>
    <xf numFmtId="0" fontId="85" fillId="0" borderId="1" xfId="5" applyFont="1" applyBorder="1" applyAlignment="1">
      <alignment horizontal="left" wrapText="1"/>
    </xf>
    <xf numFmtId="0" fontId="84" fillId="0" borderId="1" xfId="5" applyFont="1" applyBorder="1" applyAlignment="1">
      <alignment horizontal="center" vertical="center" wrapText="1"/>
    </xf>
    <xf numFmtId="0" fontId="73" fillId="0" borderId="1" xfId="5" applyFont="1" applyBorder="1" applyAlignment="1">
      <alignment horizontal="center" vertical="center"/>
    </xf>
    <xf numFmtId="0" fontId="84" fillId="0" borderId="1" xfId="5" applyFont="1" applyBorder="1" applyAlignment="1">
      <alignment horizontal="left" wrapText="1"/>
    </xf>
    <xf numFmtId="2" fontId="73" fillId="0" borderId="1" xfId="5" applyNumberFormat="1" applyFont="1" applyBorder="1" applyAlignment="1">
      <alignment horizontal="center" vertical="center"/>
    </xf>
    <xf numFmtId="0" fontId="73" fillId="0" borderId="1" xfId="5" applyFont="1" applyBorder="1" applyAlignment="1">
      <alignment horizontal="left" wrapText="1"/>
    </xf>
    <xf numFmtId="0" fontId="84" fillId="0" borderId="6" xfId="5" applyFont="1" applyBorder="1" applyAlignment="1">
      <alignment horizontal="right" wrapText="1"/>
    </xf>
    <xf numFmtId="0" fontId="84" fillId="0" borderId="7" xfId="5" applyFont="1" applyBorder="1" applyAlignment="1">
      <alignment horizontal="right" wrapText="1"/>
    </xf>
    <xf numFmtId="0" fontId="84" fillId="0" borderId="5" xfId="5" applyFont="1" applyBorder="1" applyAlignment="1">
      <alignment horizontal="right" wrapText="1"/>
    </xf>
    <xf numFmtId="0" fontId="85" fillId="0" borderId="1" xfId="5" applyFont="1" applyBorder="1" applyAlignment="1">
      <alignment wrapText="1"/>
    </xf>
    <xf numFmtId="2" fontId="73" fillId="0" borderId="1" xfId="5" applyNumberFormat="1" applyFont="1" applyBorder="1" applyAlignment="1">
      <alignment horizontal="center"/>
    </xf>
    <xf numFmtId="0" fontId="73" fillId="0" borderId="1" xfId="5" applyFont="1" applyBorder="1" applyAlignment="1">
      <alignment horizontal="center"/>
    </xf>
    <xf numFmtId="0" fontId="87" fillId="0" borderId="1" xfId="5" applyFont="1" applyBorder="1" applyAlignment="1">
      <alignment wrapText="1"/>
    </xf>
    <xf numFmtId="0" fontId="84" fillId="0" borderId="1" xfId="5" applyFont="1" applyBorder="1" applyAlignment="1">
      <alignment horizontal="center"/>
    </xf>
    <xf numFmtId="0" fontId="101" fillId="0" borderId="0" xfId="2" applyFont="1"/>
    <xf numFmtId="0" fontId="75" fillId="0" borderId="1" xfId="5" applyFont="1" applyBorder="1" applyAlignment="1">
      <alignment horizontal="left" vertical="center" wrapText="1"/>
    </xf>
    <xf numFmtId="0" fontId="76" fillId="0" borderId="1" xfId="5" applyFont="1" applyBorder="1" applyAlignment="1">
      <alignment horizontal="left" vertical="center" wrapText="1"/>
    </xf>
    <xf numFmtId="0" fontId="102" fillId="0" borderId="0" xfId="2" applyFont="1"/>
    <xf numFmtId="0" fontId="89" fillId="0" borderId="1" xfId="5" applyFont="1" applyBorder="1" applyAlignment="1">
      <alignment wrapText="1"/>
    </xf>
    <xf numFmtId="0" fontId="84" fillId="0" borderId="1" xfId="5" applyFont="1" applyBorder="1" applyAlignment="1">
      <alignment horizontal="center" wrapText="1"/>
    </xf>
    <xf numFmtId="0" fontId="89" fillId="0" borderId="1" xfId="5" applyFont="1" applyBorder="1" applyAlignment="1">
      <alignment horizontal="left" vertical="top" wrapText="1"/>
    </xf>
    <xf numFmtId="2" fontId="47" fillId="10" borderId="1" xfId="5" applyNumberFormat="1" applyFont="1" applyFill="1" applyBorder="1" applyAlignment="1">
      <alignment horizontal="center"/>
    </xf>
    <xf numFmtId="2" fontId="72" fillId="0" borderId="0" xfId="2" applyNumberFormat="1"/>
    <xf numFmtId="0" fontId="72" fillId="0" borderId="0" xfId="2" applyAlignment="1">
      <alignment horizontal="center"/>
    </xf>
    <xf numFmtId="2" fontId="95" fillId="2" borderId="1" xfId="2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1" xr:uid="{4749D32C-81DC-4308-82A3-C7E344F95A74}"/>
    <cellStyle name="Обычный 2 2" xfId="2" xr:uid="{2FE42C02-7AB4-4E9F-B41C-8348108748F7}"/>
    <cellStyle name="Обычный 2 3" xfId="3" xr:uid="{CAA5760B-9216-4E59-A38F-FB1979F2E268}"/>
    <cellStyle name="Обычный 2 3 2" xfId="5" xr:uid="{330EDDBF-DC18-443F-BD38-0AA1FAE0E105}"/>
    <cellStyle name="Обычный_Лист1" xfId="4" xr:uid="{9D16BD2C-6D7D-4744-A641-3486A0FF22C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Application%20Data\Microsoft\Excel\&#1087;&#1077;&#1088;&#1077;&#1095;&#1077;&#1085;&#1100;%2029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86;&#1076;&#1085;%20&#1090;&#1072;&#1088;&#1080;&#1092;&#1099;\&#1056;&#1072;&#1089;&#1095;&#1077;&#1090;%20&#1054;&#1044;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2022/&#1055;&#1077;&#1088;&#1077;&#1095;&#1085;&#1080;%2022/&#1057;&#1084;&#1077;&#1090;&#1099;2022&#1075;.%20&#1076;&#1083;&#1103;%20&#1086;&#1090;&#1087;&#1088;&#1072;&#1074;&#1082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2022/&#1054;&#1090;&#1095;&#1077;&#1090;%20&#1079;&#1072;%202022%20&#1075;&#1086;&#1076;(&#1072;&#1085;&#1072;&#1083;&#1080;&#1079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2022/&#1089;&#1074;&#1086;&#1076;%20&#1087;&#1077;&#1088;&#1077;&#1095;&#1085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лифтом+э.плиты (3)"/>
      <sheetName val="Глазунова 1"/>
      <sheetName val="50 лет СССР 7"/>
      <sheetName val="Лист1"/>
      <sheetName val="Лист3"/>
      <sheetName val="3-а"/>
      <sheetName val="8-а"/>
      <sheetName val="тариф 16.58"/>
      <sheetName val="Шосейная61"/>
      <sheetName val="Апшеронская 11 Б"/>
      <sheetName val=" лифтом+г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СВЕТ ОДН июнь (2)"/>
      <sheetName val="ОДН по июнь"/>
      <sheetName val="норматив по ГВС по май 2017"/>
      <sheetName val="норматив по ГВС по июн 2017 "/>
      <sheetName val="норматив по ГВС с июля, август "/>
      <sheetName val="норматив по ГВС сентябрь"/>
      <sheetName val="норматив по ГВС с июля 2018"/>
      <sheetName val="норматив по ГВС с 01. 2019 "/>
      <sheetName val="норматив по ГВС с 04. 2019"/>
      <sheetName val="норматив по ГВС с 07. 2019 "/>
      <sheetName val="норматив по ГВС с 01. 2020"/>
      <sheetName val="СВЕТ"/>
      <sheetName val="СВЕТ ОДН1.2.3.4.5"/>
      <sheetName val="СВЕТ ОДН июнь"/>
      <sheetName val="СВЕТ ОДН с июля2017"/>
      <sheetName val="СВЕТ ОДН с июля2018"/>
      <sheetName val="СВЕТ ОДН с январь2019 (2)"/>
      <sheetName val="СВЕТ ОДН с 07.2019"/>
      <sheetName val="свет ОДН"/>
      <sheetName val="МУП СТЭ"/>
      <sheetName val="ХОСТА"/>
      <sheetName val="Площади по ОДН"/>
      <sheetName val=" СЧЕТЧИКИ э|ЭНЕРГИ"/>
      <sheetName val="новые нормативы "/>
      <sheetName val="Расчет в жилищную"/>
      <sheetName val="СВЕТ ОДН с 01-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лата"/>
      <sheetName val="А7-21"/>
      <sheetName val="А18 площ"/>
      <sheetName val="А18-21"/>
      <sheetName val="А25-21"/>
      <sheetName val="В4-21"/>
      <sheetName val="В10-21"/>
      <sheetName val="В10,7-21"/>
      <sheetName val="В10,8-21"/>
      <sheetName val="В12-21"/>
      <sheetName val="В16-21"/>
      <sheetName val="В17-21"/>
      <sheetName val="В19-21"/>
      <sheetName val="В21-21"/>
      <sheetName val="В22-21"/>
      <sheetName val="В23-21"/>
      <sheetName val="В24-21"/>
      <sheetName val="В25-21"/>
      <sheetName val="В26-21"/>
      <sheetName val="В27-21"/>
      <sheetName val="В28-21"/>
      <sheetName val="В30-21"/>
      <sheetName val="В31-21"/>
      <sheetName val="В31-Д"/>
      <sheetName val="В32-21"/>
      <sheetName val="В34-21"/>
      <sheetName val="В36-21"/>
      <sheetName val="М 6"/>
      <sheetName val="М13,2-21"/>
      <sheetName val="М30,1-21"/>
      <sheetName val="М18-21"/>
      <sheetName val="М19-21"/>
      <sheetName val="М28-21"/>
      <sheetName val="М30-21"/>
      <sheetName val="М39-21"/>
      <sheetName val="М41-21"/>
      <sheetName val="М45-21"/>
      <sheetName val="М47-21"/>
      <sheetName val="М,Б34,18-21"/>
      <sheetName val="Т3-21"/>
      <sheetName val="Т4-21"/>
      <sheetName val="Т10-21"/>
      <sheetName val="Т13-21"/>
      <sheetName val="Т15-21"/>
      <sheetName val="Т17,1-21"/>
      <sheetName val="Т17,2-21"/>
      <sheetName val="Т18-21"/>
      <sheetName val="Т21-21"/>
      <sheetName val="Т23-21"/>
      <sheetName val="Т27-21"/>
      <sheetName val="Пл.100-21"/>
      <sheetName val="Пл177-21"/>
      <sheetName val="пл179а-21"/>
      <sheetName val="Пл181-21"/>
      <sheetName val="Пл.181а-21"/>
      <sheetName val="Пл187-21"/>
      <sheetName val="Пл191-21"/>
      <sheetName val="ВЛКСМ16-21"/>
    </sheetNames>
    <sheetDataSet>
      <sheetData sheetId="0" refreshError="1"/>
      <sheetData sheetId="1">
        <row r="5">
          <cell r="F5">
            <v>4959.72</v>
          </cell>
        </row>
        <row r="10">
          <cell r="F10">
            <v>178549.91999999998</v>
          </cell>
        </row>
        <row r="11">
          <cell r="F11">
            <v>13688.827200000003</v>
          </cell>
        </row>
        <row r="12">
          <cell r="F12">
            <v>49993.977600000006</v>
          </cell>
        </row>
        <row r="13">
          <cell r="F13">
            <v>25592.155200000001</v>
          </cell>
        </row>
        <row r="17">
          <cell r="F17">
            <v>38685.816000000006</v>
          </cell>
        </row>
        <row r="24">
          <cell r="F24">
            <v>98202.455999999991</v>
          </cell>
        </row>
        <row r="28">
          <cell r="F28">
            <v>7141.996799999999</v>
          </cell>
        </row>
        <row r="31">
          <cell r="F31">
            <v>255921.55199999997</v>
          </cell>
        </row>
      </sheetData>
      <sheetData sheetId="2" refreshError="1"/>
      <sheetData sheetId="3">
        <row r="11">
          <cell r="F11">
            <v>16097.04</v>
          </cell>
        </row>
        <row r="12">
          <cell r="F12">
            <v>60363.900000000009</v>
          </cell>
        </row>
        <row r="13">
          <cell r="F13">
            <v>9658.2240000000002</v>
          </cell>
        </row>
        <row r="15">
          <cell r="F15">
            <v>8048.52</v>
          </cell>
        </row>
        <row r="16">
          <cell r="F16">
            <v>20121.300000000003</v>
          </cell>
        </row>
        <row r="17">
          <cell r="F17">
            <v>52315.380000000005</v>
          </cell>
        </row>
        <row r="19">
          <cell r="F19">
            <v>1609.704</v>
          </cell>
        </row>
        <row r="20">
          <cell r="F20">
            <v>7243.6679999999997</v>
          </cell>
        </row>
        <row r="21">
          <cell r="F21">
            <v>804.85199999999998</v>
          </cell>
        </row>
        <row r="24">
          <cell r="F24">
            <v>160165.54800000001</v>
          </cell>
        </row>
        <row r="26">
          <cell r="F26">
            <v>203627.55599999998</v>
          </cell>
        </row>
        <row r="27">
          <cell r="F27">
            <v>159360.696</v>
          </cell>
        </row>
        <row r="28">
          <cell r="F28">
            <v>9658.2240000000002</v>
          </cell>
        </row>
        <row r="29">
          <cell r="F29">
            <v>321940.80000000005</v>
          </cell>
        </row>
        <row r="31">
          <cell r="F31">
            <v>307453.46399999998</v>
          </cell>
        </row>
        <row r="32">
          <cell r="F32">
            <v>101411.352</v>
          </cell>
        </row>
      </sheetData>
      <sheetData sheetId="4">
        <row r="5">
          <cell r="F5">
            <v>6348.83</v>
          </cell>
        </row>
        <row r="10">
          <cell r="F10">
            <v>238462.05479999998</v>
          </cell>
        </row>
        <row r="11">
          <cell r="F11">
            <v>17522.770799999998</v>
          </cell>
        </row>
        <row r="12">
          <cell r="F12">
            <v>66281.785199999998</v>
          </cell>
        </row>
        <row r="13">
          <cell r="F13">
            <v>33521.822400000005</v>
          </cell>
        </row>
        <row r="17">
          <cell r="F17">
            <v>49520.873999999996</v>
          </cell>
        </row>
        <row r="25">
          <cell r="F25">
            <v>9142.3152000000009</v>
          </cell>
        </row>
      </sheetData>
      <sheetData sheetId="5">
        <row r="5">
          <cell r="F5">
            <v>8820.1</v>
          </cell>
        </row>
        <row r="10">
          <cell r="F10">
            <v>330224.54400000005</v>
          </cell>
        </row>
        <row r="11">
          <cell r="F11">
            <v>13759.356</v>
          </cell>
        </row>
        <row r="12">
          <cell r="F12">
            <v>63504.72</v>
          </cell>
        </row>
        <row r="13">
          <cell r="F13">
            <v>33869.184000000001</v>
          </cell>
        </row>
        <row r="17">
          <cell r="F17">
            <v>52920.600000000006</v>
          </cell>
        </row>
        <row r="28">
          <cell r="F28">
            <v>12700.944</v>
          </cell>
        </row>
        <row r="31">
          <cell r="F31">
            <v>465701.28</v>
          </cell>
        </row>
      </sheetData>
      <sheetData sheetId="6">
        <row r="5">
          <cell r="F5">
            <v>4320.3999999999996</v>
          </cell>
        </row>
        <row r="10">
          <cell r="F10">
            <v>186122.83199999999</v>
          </cell>
        </row>
        <row r="11">
          <cell r="F11">
            <v>9332.0639999999985</v>
          </cell>
        </row>
        <row r="12">
          <cell r="F12">
            <v>47178.767999999996</v>
          </cell>
        </row>
        <row r="13">
          <cell r="F13">
            <v>22293.263999999996</v>
          </cell>
        </row>
        <row r="17">
          <cell r="F17">
            <v>33699.119999999995</v>
          </cell>
        </row>
        <row r="24">
          <cell r="F24">
            <v>95912.88</v>
          </cell>
        </row>
        <row r="25">
          <cell r="F25">
            <v>6221.3760000000002</v>
          </cell>
        </row>
        <row r="28">
          <cell r="F28">
            <v>229672.46399999995</v>
          </cell>
        </row>
      </sheetData>
      <sheetData sheetId="7">
        <row r="5">
          <cell r="F5">
            <v>1930.6</v>
          </cell>
        </row>
        <row r="10">
          <cell r="F10">
            <v>71586.647999999986</v>
          </cell>
        </row>
        <row r="11">
          <cell r="F11">
            <v>5791.7999999999993</v>
          </cell>
        </row>
        <row r="12">
          <cell r="F12">
            <v>15985.367999999999</v>
          </cell>
        </row>
        <row r="13">
          <cell r="F13">
            <v>4865.1120000000001</v>
          </cell>
        </row>
        <row r="17">
          <cell r="F17">
            <v>16217.039999999997</v>
          </cell>
        </row>
        <row r="24">
          <cell r="F24">
            <v>42627.648000000001</v>
          </cell>
        </row>
        <row r="27">
          <cell r="F27">
            <v>2780.0639999999994</v>
          </cell>
        </row>
        <row r="30">
          <cell r="F30">
            <v>98923.943999999989</v>
          </cell>
        </row>
      </sheetData>
      <sheetData sheetId="8">
        <row r="10">
          <cell r="F10">
            <v>120888.72</v>
          </cell>
        </row>
        <row r="13">
          <cell r="F13">
            <v>10074.06</v>
          </cell>
        </row>
        <row r="17">
          <cell r="F17">
            <v>40296.239999999998</v>
          </cell>
        </row>
        <row r="24">
          <cell r="F24">
            <v>134320.79999999999</v>
          </cell>
        </row>
        <row r="26">
          <cell r="F26">
            <v>357293.32799999998</v>
          </cell>
        </row>
      </sheetData>
      <sheetData sheetId="9">
        <row r="10">
          <cell r="F10">
            <v>170772.48000000001</v>
          </cell>
        </row>
        <row r="11">
          <cell r="F11">
            <v>9605.9519999999993</v>
          </cell>
        </row>
        <row r="12">
          <cell r="F12">
            <v>38423.807999999997</v>
          </cell>
        </row>
        <row r="13">
          <cell r="F13">
            <v>24548.544000000002</v>
          </cell>
        </row>
        <row r="17">
          <cell r="F17">
            <v>34688.159999999996</v>
          </cell>
        </row>
        <row r="24">
          <cell r="F24">
            <v>95525.856</v>
          </cell>
        </row>
        <row r="27">
          <cell r="F27">
            <v>6403.9679999999998</v>
          </cell>
        </row>
        <row r="30">
          <cell r="F30">
            <v>214532.92799999999</v>
          </cell>
        </row>
      </sheetData>
      <sheetData sheetId="10">
        <row r="5">
          <cell r="F5">
            <v>7476.1</v>
          </cell>
        </row>
        <row r="10">
          <cell r="F10">
            <v>277213.788</v>
          </cell>
        </row>
        <row r="11">
          <cell r="F11">
            <v>12559.848000000002</v>
          </cell>
        </row>
        <row r="12">
          <cell r="F12">
            <v>53827.92</v>
          </cell>
        </row>
        <row r="13">
          <cell r="F13">
            <v>10765.584000000001</v>
          </cell>
        </row>
        <row r="17">
          <cell r="F17">
            <v>60107.844000000012</v>
          </cell>
        </row>
        <row r="24">
          <cell r="F24">
            <v>147129.64799999999</v>
          </cell>
        </row>
        <row r="28">
          <cell r="F28">
            <v>10765.584000000001</v>
          </cell>
        </row>
      </sheetData>
      <sheetData sheetId="11">
        <row r="5">
          <cell r="F5">
            <v>3580.5</v>
          </cell>
        </row>
        <row r="11">
          <cell r="F11">
            <v>8593.2000000000007</v>
          </cell>
        </row>
        <row r="12">
          <cell r="F12">
            <v>33513.479999999996</v>
          </cell>
        </row>
        <row r="13">
          <cell r="F13">
            <v>18905.04</v>
          </cell>
        </row>
        <row r="17">
          <cell r="F17">
            <v>30076.199999999997</v>
          </cell>
        </row>
        <row r="24">
          <cell r="F24">
            <v>85072.680000000008</v>
          </cell>
        </row>
        <row r="27">
          <cell r="F27">
            <v>5155.92</v>
          </cell>
        </row>
        <row r="30">
          <cell r="F30">
            <v>169715.7</v>
          </cell>
        </row>
      </sheetData>
      <sheetData sheetId="12">
        <row r="5">
          <cell r="F5">
            <v>2421.6999999999998</v>
          </cell>
        </row>
        <row r="10">
          <cell r="F10">
            <v>99677.172000000006</v>
          </cell>
        </row>
        <row r="11">
          <cell r="F11">
            <v>5230.8719999999994</v>
          </cell>
        </row>
        <row r="12">
          <cell r="F12">
            <v>31966.44</v>
          </cell>
        </row>
        <row r="17">
          <cell r="F17">
            <v>18889.260000000002</v>
          </cell>
        </row>
        <row r="24">
          <cell r="F24">
            <v>99677.172000000006</v>
          </cell>
        </row>
        <row r="27">
          <cell r="F27">
            <v>3487.2479999999996</v>
          </cell>
        </row>
        <row r="30">
          <cell r="F30">
            <v>139489.91999999998</v>
          </cell>
        </row>
      </sheetData>
      <sheetData sheetId="13">
        <row r="5">
          <cell r="F5">
            <v>2138.6</v>
          </cell>
        </row>
        <row r="10">
          <cell r="F10">
            <v>58512.095999999998</v>
          </cell>
        </row>
        <row r="11">
          <cell r="F11">
            <v>2566.3200000000002</v>
          </cell>
        </row>
        <row r="12">
          <cell r="F12">
            <v>22326.983999999997</v>
          </cell>
        </row>
        <row r="13">
          <cell r="F13">
            <v>7442.3279999999995</v>
          </cell>
        </row>
        <row r="17">
          <cell r="F17">
            <v>17964.239999999998</v>
          </cell>
        </row>
        <row r="24">
          <cell r="F24">
            <v>93670.68</v>
          </cell>
        </row>
        <row r="27">
          <cell r="F27">
            <v>3079.5839999999998</v>
          </cell>
        </row>
        <row r="30">
          <cell r="F30">
            <v>104962.488</v>
          </cell>
        </row>
      </sheetData>
      <sheetData sheetId="14">
        <row r="5">
          <cell r="F5">
            <v>4471</v>
          </cell>
        </row>
        <row r="10">
          <cell r="F10">
            <v>204414.12000000002</v>
          </cell>
        </row>
        <row r="11">
          <cell r="F11">
            <v>9657.36</v>
          </cell>
        </row>
        <row r="12">
          <cell r="F12">
            <v>48823.32</v>
          </cell>
        </row>
        <row r="13">
          <cell r="F13">
            <v>17168.64</v>
          </cell>
        </row>
        <row r="17">
          <cell r="F17">
            <v>34873.800000000003</v>
          </cell>
        </row>
        <row r="24">
          <cell r="F24">
            <v>116961.36000000002</v>
          </cell>
        </row>
        <row r="27">
          <cell r="F27">
            <v>6438.24</v>
          </cell>
        </row>
        <row r="30">
          <cell r="F30">
            <v>209779.32</v>
          </cell>
        </row>
      </sheetData>
      <sheetData sheetId="15">
        <row r="5">
          <cell r="F5">
            <v>2500.52</v>
          </cell>
        </row>
        <row r="10">
          <cell r="F10">
            <v>80716.785600000003</v>
          </cell>
        </row>
        <row r="11">
          <cell r="F11">
            <v>4800.9984000000004</v>
          </cell>
        </row>
        <row r="12">
          <cell r="F12">
            <v>26105.428800000002</v>
          </cell>
        </row>
        <row r="13">
          <cell r="F13">
            <v>9902.0591999999997</v>
          </cell>
        </row>
        <row r="17">
          <cell r="F17">
            <v>19504.056</v>
          </cell>
        </row>
        <row r="27">
          <cell r="F27">
            <v>3000.6240000000003</v>
          </cell>
        </row>
        <row r="30">
          <cell r="F30">
            <v>103521.52799999999</v>
          </cell>
        </row>
      </sheetData>
      <sheetData sheetId="16">
        <row r="5">
          <cell r="F5">
            <v>4358.8999999999996</v>
          </cell>
        </row>
        <row r="10">
          <cell r="F10">
            <v>161104.94399999999</v>
          </cell>
        </row>
        <row r="11">
          <cell r="F11">
            <v>8892.1560000000009</v>
          </cell>
        </row>
        <row r="12">
          <cell r="F12">
            <v>41322.372000000003</v>
          </cell>
        </row>
        <row r="13">
          <cell r="F13">
            <v>16738.175999999999</v>
          </cell>
        </row>
        <row r="17">
          <cell r="F17">
            <v>33999.42</v>
          </cell>
        </row>
        <row r="24">
          <cell r="F24">
            <v>125536.31999999998</v>
          </cell>
        </row>
        <row r="27">
          <cell r="F27">
            <v>6276.8159999999998</v>
          </cell>
        </row>
        <row r="30">
          <cell r="F30">
            <v>224919.23999999996</v>
          </cell>
        </row>
      </sheetData>
      <sheetData sheetId="17">
        <row r="5">
          <cell r="F5">
            <v>4314.57</v>
          </cell>
        </row>
        <row r="10">
          <cell r="F10">
            <v>159466.50719999999</v>
          </cell>
        </row>
        <row r="11">
          <cell r="F11">
            <v>7248.4776000000002</v>
          </cell>
        </row>
        <row r="12">
          <cell r="F12">
            <v>40384.375199999995</v>
          </cell>
        </row>
        <row r="13">
          <cell r="F13">
            <v>19156.690799999997</v>
          </cell>
        </row>
        <row r="17">
          <cell r="F17">
            <v>33653.646000000001</v>
          </cell>
        </row>
        <row r="21">
          <cell r="F21">
            <v>1035.4967999999999</v>
          </cell>
        </row>
        <row r="24">
          <cell r="F24">
            <v>103549.68</v>
          </cell>
        </row>
        <row r="27">
          <cell r="F27">
            <v>6212.9807999999994</v>
          </cell>
        </row>
      </sheetData>
      <sheetData sheetId="18">
        <row r="5">
          <cell r="F5">
            <v>5310.5</v>
          </cell>
        </row>
        <row r="10">
          <cell r="F10">
            <v>189903.47999999998</v>
          </cell>
        </row>
        <row r="11">
          <cell r="F11">
            <v>9558.9</v>
          </cell>
        </row>
        <row r="12">
          <cell r="F12">
            <v>53529.84</v>
          </cell>
        </row>
        <row r="13">
          <cell r="F13">
            <v>27402.18</v>
          </cell>
        </row>
        <row r="17">
          <cell r="F17">
            <v>41421.9</v>
          </cell>
        </row>
        <row r="24">
          <cell r="F24">
            <v>179070.06</v>
          </cell>
        </row>
        <row r="27">
          <cell r="F27">
            <v>7647.12</v>
          </cell>
        </row>
        <row r="30">
          <cell r="F30">
            <v>254904</v>
          </cell>
        </row>
      </sheetData>
      <sheetData sheetId="19">
        <row r="5">
          <cell r="F5">
            <v>3520.3</v>
          </cell>
        </row>
        <row r="10">
          <cell r="F10">
            <v>127153.23599999999</v>
          </cell>
        </row>
        <row r="11">
          <cell r="F11">
            <v>8026.2840000000015</v>
          </cell>
        </row>
        <row r="12">
          <cell r="F12">
            <v>32950.008000000002</v>
          </cell>
        </row>
        <row r="13">
          <cell r="F13">
            <v>13940.388000000001</v>
          </cell>
        </row>
        <row r="17">
          <cell r="F17">
            <v>28303.212</v>
          </cell>
        </row>
        <row r="24">
          <cell r="F24">
            <v>87021.816000000006</v>
          </cell>
        </row>
        <row r="27">
          <cell r="F27">
            <v>5069.232</v>
          </cell>
        </row>
        <row r="30">
          <cell r="F30">
            <v>163060.296</v>
          </cell>
        </row>
      </sheetData>
      <sheetData sheetId="20">
        <row r="5">
          <cell r="F5">
            <v>4505.7299999999996</v>
          </cell>
        </row>
        <row r="10">
          <cell r="F10">
            <v>129765.02399999998</v>
          </cell>
        </row>
        <row r="11">
          <cell r="F11">
            <v>8110.3139999999985</v>
          </cell>
        </row>
        <row r="12">
          <cell r="F12">
            <v>42714.320399999997</v>
          </cell>
        </row>
        <row r="13">
          <cell r="F13">
            <v>8110.3139999999985</v>
          </cell>
        </row>
        <row r="17">
          <cell r="F17">
            <v>35144.693999999996</v>
          </cell>
        </row>
        <row r="24">
          <cell r="F24">
            <v>159502.842</v>
          </cell>
        </row>
        <row r="27">
          <cell r="F27">
            <v>6488.2511999999997</v>
          </cell>
        </row>
        <row r="30">
          <cell r="F30">
            <v>216275.03999999998</v>
          </cell>
        </row>
      </sheetData>
      <sheetData sheetId="21">
        <row r="5">
          <cell r="F5">
            <v>2681.15</v>
          </cell>
        </row>
        <row r="10">
          <cell r="F10">
            <v>83008.40400000001</v>
          </cell>
        </row>
        <row r="11">
          <cell r="F11">
            <v>7078.2360000000008</v>
          </cell>
        </row>
        <row r="12">
          <cell r="F12">
            <v>23165.135999999999</v>
          </cell>
        </row>
        <row r="13">
          <cell r="F13">
            <v>4826.07</v>
          </cell>
        </row>
        <row r="17">
          <cell r="F17">
            <v>22521.659999999996</v>
          </cell>
        </row>
        <row r="28">
          <cell r="F28">
            <v>3860.8559999999998</v>
          </cell>
        </row>
        <row r="31">
          <cell r="F31">
            <v>141564.72000000003</v>
          </cell>
        </row>
      </sheetData>
      <sheetData sheetId="22">
        <row r="5">
          <cell r="F5">
            <v>8828.65</v>
          </cell>
        </row>
        <row r="10">
          <cell r="F10">
            <v>368684.424</v>
          </cell>
        </row>
        <row r="11">
          <cell r="F11">
            <v>15891.57</v>
          </cell>
        </row>
        <row r="12">
          <cell r="F12">
            <v>72041.784</v>
          </cell>
        </row>
        <row r="13">
          <cell r="F13">
            <v>32842.578000000001</v>
          </cell>
        </row>
        <row r="17">
          <cell r="F17">
            <v>73101.221999999994</v>
          </cell>
        </row>
        <row r="21">
          <cell r="F21">
            <v>10594.380000000001</v>
          </cell>
        </row>
        <row r="24">
          <cell r="F24">
            <v>177985.584</v>
          </cell>
        </row>
        <row r="27">
          <cell r="F27">
            <v>12713.255999999998</v>
          </cell>
        </row>
      </sheetData>
      <sheetData sheetId="23">
        <row r="11">
          <cell r="D11">
            <v>42156.180000000008</v>
          </cell>
        </row>
      </sheetData>
      <sheetData sheetId="24">
        <row r="5">
          <cell r="F5">
            <v>4391.8999999999996</v>
          </cell>
        </row>
        <row r="10">
          <cell r="F10">
            <v>163905.70799999998</v>
          </cell>
        </row>
        <row r="11">
          <cell r="F11">
            <v>7905.42</v>
          </cell>
        </row>
        <row r="12">
          <cell r="F12">
            <v>31621.68</v>
          </cell>
        </row>
        <row r="13">
          <cell r="F13">
            <v>11594.616</v>
          </cell>
        </row>
        <row r="17">
          <cell r="F17">
            <v>34256.819999999992</v>
          </cell>
        </row>
        <row r="23">
          <cell r="F23">
            <v>116473.18799999998</v>
          </cell>
        </row>
        <row r="27">
          <cell r="F27">
            <v>6324.3359999999993</v>
          </cell>
        </row>
        <row r="30">
          <cell r="F30">
            <v>247703.16</v>
          </cell>
        </row>
      </sheetData>
      <sheetData sheetId="25">
        <row r="5">
          <cell r="F5">
            <v>2622.9</v>
          </cell>
        </row>
        <row r="10">
          <cell r="F10">
            <v>94424.400000000009</v>
          </cell>
        </row>
        <row r="11">
          <cell r="F11">
            <v>7868.7000000000007</v>
          </cell>
        </row>
        <row r="12">
          <cell r="F12">
            <v>28327.32</v>
          </cell>
        </row>
        <row r="13">
          <cell r="F13">
            <v>6924.4560000000001</v>
          </cell>
        </row>
        <row r="17">
          <cell r="F17">
            <v>20458.620000000003</v>
          </cell>
        </row>
        <row r="23">
          <cell r="F23">
            <v>49730.184000000008</v>
          </cell>
        </row>
        <row r="26">
          <cell r="F26">
            <v>86240.952000000019</v>
          </cell>
        </row>
        <row r="27">
          <cell r="F27">
            <v>3776.9759999999997</v>
          </cell>
        </row>
        <row r="30">
          <cell r="F30">
            <v>140062.86000000002</v>
          </cell>
        </row>
      </sheetData>
      <sheetData sheetId="26">
        <row r="5">
          <cell r="F5">
            <v>2702.16</v>
          </cell>
        </row>
        <row r="10">
          <cell r="F10">
            <v>100196.0928</v>
          </cell>
        </row>
        <row r="11">
          <cell r="F11">
            <v>7133.7024000000001</v>
          </cell>
        </row>
        <row r="12">
          <cell r="F12">
            <v>28210.5504</v>
          </cell>
        </row>
        <row r="13">
          <cell r="F13">
            <v>12970.368</v>
          </cell>
        </row>
        <row r="17">
          <cell r="F17">
            <v>22698.143999999997</v>
          </cell>
        </row>
        <row r="23">
          <cell r="F23">
            <v>74903.875199999995</v>
          </cell>
        </row>
        <row r="27">
          <cell r="F27">
            <v>3891.1103999999996</v>
          </cell>
        </row>
        <row r="30">
          <cell r="F30">
            <v>141701.27039999998</v>
          </cell>
        </row>
      </sheetData>
      <sheetData sheetId="27" refreshError="1"/>
      <sheetData sheetId="28">
        <row r="5">
          <cell r="F5">
            <v>2450.4</v>
          </cell>
        </row>
        <row r="11">
          <cell r="F11">
            <v>4998.8160000000007</v>
          </cell>
        </row>
        <row r="12">
          <cell r="F12">
            <v>22053.600000000002</v>
          </cell>
        </row>
        <row r="13">
          <cell r="F13">
            <v>5880.9600000000009</v>
          </cell>
        </row>
        <row r="17">
          <cell r="F17">
            <v>19113.120000000003</v>
          </cell>
        </row>
        <row r="26">
          <cell r="F26">
            <v>93213.216</v>
          </cell>
        </row>
        <row r="28">
          <cell r="F28">
            <v>3528.576</v>
          </cell>
        </row>
        <row r="31">
          <cell r="F31">
            <v>128498.97600000002</v>
          </cell>
        </row>
      </sheetData>
      <sheetData sheetId="29">
        <row r="5">
          <cell r="F5">
            <v>1686.7</v>
          </cell>
        </row>
      </sheetData>
      <sheetData sheetId="30">
        <row r="5">
          <cell r="F5">
            <v>2762.6</v>
          </cell>
        </row>
        <row r="10">
          <cell r="F10">
            <v>85198.584000000003</v>
          </cell>
        </row>
        <row r="11">
          <cell r="F11">
            <v>4972.68</v>
          </cell>
        </row>
        <row r="12">
          <cell r="F12">
            <v>26189.448000000004</v>
          </cell>
        </row>
        <row r="13">
          <cell r="F13">
            <v>7293.2639999999992</v>
          </cell>
        </row>
        <row r="17">
          <cell r="F17">
            <v>21548.28</v>
          </cell>
        </row>
        <row r="24">
          <cell r="F24">
            <v>116029.20000000001</v>
          </cell>
        </row>
        <row r="27">
          <cell r="F27">
            <v>3978.1440000000002</v>
          </cell>
        </row>
        <row r="30">
          <cell r="F30">
            <v>118349.784</v>
          </cell>
        </row>
      </sheetData>
      <sheetData sheetId="31">
        <row r="5">
          <cell r="F5">
            <v>3468.4</v>
          </cell>
        </row>
        <row r="11">
          <cell r="F11">
            <v>6659.3280000000013</v>
          </cell>
        </row>
        <row r="12">
          <cell r="F12">
            <v>22891.440000000002</v>
          </cell>
        </row>
        <row r="13">
          <cell r="F13">
            <v>6243.12</v>
          </cell>
        </row>
        <row r="17">
          <cell r="F17">
            <v>27053.52</v>
          </cell>
        </row>
        <row r="24">
          <cell r="F24">
            <v>110295.12</v>
          </cell>
        </row>
        <row r="26">
          <cell r="F26">
            <v>183963.93599999999</v>
          </cell>
        </row>
        <row r="28">
          <cell r="F28">
            <v>4994.4959999999992</v>
          </cell>
        </row>
        <row r="31">
          <cell r="F31">
            <v>160240.08000000002</v>
          </cell>
        </row>
      </sheetData>
      <sheetData sheetId="32">
        <row r="5">
          <cell r="F5">
            <v>5123.22</v>
          </cell>
        </row>
        <row r="11">
          <cell r="F11">
            <v>7377.4367999999995</v>
          </cell>
        </row>
        <row r="12">
          <cell r="F12">
            <v>47338.552800000005</v>
          </cell>
        </row>
        <row r="13">
          <cell r="F13">
            <v>11680.941600000002</v>
          </cell>
        </row>
        <row r="17">
          <cell r="F17">
            <v>39961.116000000002</v>
          </cell>
        </row>
        <row r="28">
          <cell r="F28">
            <v>7377.4367999999995</v>
          </cell>
        </row>
        <row r="31">
          <cell r="F31">
            <v>295097.47200000001</v>
          </cell>
        </row>
      </sheetData>
      <sheetData sheetId="33">
        <row r="5">
          <cell r="F5">
            <v>5688.8</v>
          </cell>
        </row>
        <row r="10">
          <cell r="F10">
            <v>210940.704</v>
          </cell>
        </row>
        <row r="11">
          <cell r="F11">
            <v>8874.5280000000021</v>
          </cell>
        </row>
        <row r="12">
          <cell r="F12">
            <v>45055.296000000002</v>
          </cell>
        </row>
        <row r="13">
          <cell r="F13">
            <v>12287.808000000001</v>
          </cell>
        </row>
        <row r="17">
          <cell r="F17">
            <v>44372.639999999999</v>
          </cell>
        </row>
        <row r="24">
          <cell r="F24">
            <v>106494.33600000001</v>
          </cell>
        </row>
        <row r="28">
          <cell r="F28">
            <v>8191.8719999999994</v>
          </cell>
        </row>
        <row r="31">
          <cell r="F31">
            <v>303781.92000000004</v>
          </cell>
        </row>
      </sheetData>
      <sheetData sheetId="34">
        <row r="10">
          <cell r="F10">
            <v>186760.19999999998</v>
          </cell>
        </row>
      </sheetData>
      <sheetData sheetId="35">
        <row r="5">
          <cell r="F5">
            <v>5171.28</v>
          </cell>
        </row>
        <row r="10">
          <cell r="F10">
            <v>203541.5808</v>
          </cell>
        </row>
        <row r="11">
          <cell r="F11">
            <v>8067.1967999999997</v>
          </cell>
        </row>
        <row r="12">
          <cell r="F12">
            <v>48403.180800000002</v>
          </cell>
        </row>
        <row r="13">
          <cell r="F13">
            <v>22960.483199999999</v>
          </cell>
        </row>
        <row r="17">
          <cell r="F17">
            <v>40335.983999999997</v>
          </cell>
        </row>
        <row r="23">
          <cell r="F23">
            <v>94944.700799999991</v>
          </cell>
        </row>
        <row r="26">
          <cell r="F26">
            <v>142106.77439999999</v>
          </cell>
        </row>
        <row r="27">
          <cell r="F27">
            <v>7446.6431999999995</v>
          </cell>
        </row>
        <row r="30">
          <cell r="F30">
            <v>259391.40479999996</v>
          </cell>
        </row>
      </sheetData>
      <sheetData sheetId="36">
        <row r="5">
          <cell r="F5">
            <v>5924.8</v>
          </cell>
        </row>
        <row r="10">
          <cell r="F10">
            <v>232489.152</v>
          </cell>
        </row>
        <row r="11">
          <cell r="F11">
            <v>8531.7119999999995</v>
          </cell>
        </row>
        <row r="12">
          <cell r="F12">
            <v>41947.584000000003</v>
          </cell>
        </row>
        <row r="13">
          <cell r="F13">
            <v>16352.448000000002</v>
          </cell>
        </row>
        <row r="17">
          <cell r="F17">
            <v>46213.440000000002</v>
          </cell>
        </row>
        <row r="24">
          <cell r="F24">
            <v>169923.26400000002</v>
          </cell>
        </row>
        <row r="30">
          <cell r="F30">
            <v>255951.36000000004</v>
          </cell>
        </row>
      </sheetData>
      <sheetData sheetId="37">
        <row r="5">
          <cell r="F5">
            <v>5060.8500000000004</v>
          </cell>
        </row>
        <row r="10">
          <cell r="F10">
            <v>180975.99600000001</v>
          </cell>
        </row>
        <row r="11">
          <cell r="F11">
            <v>12146.04</v>
          </cell>
        </row>
        <row r="12">
          <cell r="F12">
            <v>44333.046000000002</v>
          </cell>
        </row>
        <row r="13">
          <cell r="F13">
            <v>8502.228000000001</v>
          </cell>
        </row>
        <row r="17">
          <cell r="F17">
            <v>42511.14</v>
          </cell>
        </row>
        <row r="23">
          <cell r="F23">
            <v>89880.696000000011</v>
          </cell>
        </row>
        <row r="25">
          <cell r="F25">
            <v>163971.54000000004</v>
          </cell>
        </row>
        <row r="27">
          <cell r="F27">
            <v>7287.6239999999998</v>
          </cell>
        </row>
        <row r="30">
          <cell r="F30">
            <v>270249.39</v>
          </cell>
        </row>
      </sheetData>
      <sheetData sheetId="38">
        <row r="5">
          <cell r="F5">
            <v>2832.1</v>
          </cell>
        </row>
        <row r="12">
          <cell r="F12">
            <v>25257</v>
          </cell>
        </row>
        <row r="16">
          <cell r="F16">
            <v>8908.2000000000007</v>
          </cell>
        </row>
        <row r="22">
          <cell r="F22">
            <v>109092.492</v>
          </cell>
        </row>
        <row r="24">
          <cell r="F24">
            <v>248520.23</v>
          </cell>
        </row>
      </sheetData>
      <sheetData sheetId="39">
        <row r="5">
          <cell r="F5">
            <v>902.3</v>
          </cell>
        </row>
        <row r="10">
          <cell r="F10">
            <v>27935.207999999999</v>
          </cell>
        </row>
        <row r="12">
          <cell r="F12">
            <v>7362.768</v>
          </cell>
        </row>
        <row r="13">
          <cell r="F13">
            <v>6388.2839999999997</v>
          </cell>
        </row>
        <row r="17">
          <cell r="F17">
            <v>7579.3199999999988</v>
          </cell>
        </row>
        <row r="24">
          <cell r="F24">
            <v>52513.86</v>
          </cell>
        </row>
        <row r="27">
          <cell r="F27">
            <v>36272.46</v>
          </cell>
        </row>
      </sheetData>
      <sheetData sheetId="40">
        <row r="5">
          <cell r="F5">
            <v>2962.4</v>
          </cell>
        </row>
        <row r="10">
          <cell r="F10">
            <v>87094.560000000012</v>
          </cell>
        </row>
        <row r="11">
          <cell r="F11">
            <v>5687.8080000000009</v>
          </cell>
        </row>
        <row r="12">
          <cell r="F12">
            <v>26306.112000000001</v>
          </cell>
        </row>
        <row r="13">
          <cell r="F13">
            <v>12086.592000000001</v>
          </cell>
        </row>
        <row r="17">
          <cell r="F17">
            <v>14219.52</v>
          </cell>
        </row>
        <row r="24">
          <cell r="F24">
            <v>94204.319999999992</v>
          </cell>
        </row>
        <row r="27">
          <cell r="F27">
            <v>144328.128</v>
          </cell>
        </row>
      </sheetData>
      <sheetData sheetId="41">
        <row r="5">
          <cell r="F5">
            <v>2890.53</v>
          </cell>
        </row>
        <row r="10">
          <cell r="F10">
            <v>101981.4264</v>
          </cell>
        </row>
        <row r="11">
          <cell r="F11">
            <v>5550.0096000000003</v>
          </cell>
        </row>
        <row r="12">
          <cell r="F12">
            <v>28790.674799999997</v>
          </cell>
        </row>
        <row r="13">
          <cell r="F13">
            <v>13875.024000000001</v>
          </cell>
        </row>
        <row r="17">
          <cell r="F17">
            <v>22546.914000000004</v>
          </cell>
        </row>
        <row r="24">
          <cell r="F24">
            <v>92615.785199999998</v>
          </cell>
        </row>
        <row r="27">
          <cell r="F27">
            <v>140137.74240000002</v>
          </cell>
        </row>
      </sheetData>
      <sheetData sheetId="42">
        <row r="5">
          <cell r="F5">
            <v>727.23</v>
          </cell>
        </row>
      </sheetData>
      <sheetData sheetId="43">
        <row r="5">
          <cell r="F5">
            <v>4437.5</v>
          </cell>
        </row>
        <row r="10">
          <cell r="F10">
            <v>198090</v>
          </cell>
        </row>
        <row r="11">
          <cell r="F11">
            <v>6390</v>
          </cell>
        </row>
        <row r="12">
          <cell r="F12">
            <v>40470</v>
          </cell>
        </row>
        <row r="13">
          <cell r="F13">
            <v>18105</v>
          </cell>
        </row>
        <row r="17">
          <cell r="F17">
            <v>34612.5</v>
          </cell>
        </row>
        <row r="24">
          <cell r="F24">
            <v>121410</v>
          </cell>
        </row>
        <row r="27">
          <cell r="F27">
            <v>207675</v>
          </cell>
        </row>
      </sheetData>
      <sheetData sheetId="44">
        <row r="5">
          <cell r="F5">
            <v>2591.4</v>
          </cell>
        </row>
        <row r="10">
          <cell r="F10">
            <v>98887.823999999993</v>
          </cell>
        </row>
        <row r="11">
          <cell r="F11">
            <v>5597.424</v>
          </cell>
        </row>
        <row r="12">
          <cell r="F12">
            <v>29230.992000000002</v>
          </cell>
        </row>
        <row r="13">
          <cell r="F13">
            <v>11194.848</v>
          </cell>
        </row>
        <row r="17">
          <cell r="F17">
            <v>20212.920000000002</v>
          </cell>
        </row>
        <row r="26">
          <cell r="F26">
            <v>3731.616</v>
          </cell>
        </row>
        <row r="29">
          <cell r="F29">
            <v>145222.05599999998</v>
          </cell>
        </row>
      </sheetData>
      <sheetData sheetId="45">
        <row r="5">
          <cell r="F5">
            <v>2635.58</v>
          </cell>
        </row>
        <row r="10">
          <cell r="F10">
            <v>82230.09599999999</v>
          </cell>
        </row>
        <row r="11">
          <cell r="F11">
            <v>6325.3919999999998</v>
          </cell>
        </row>
        <row r="12">
          <cell r="F12">
            <v>25934.107199999999</v>
          </cell>
        </row>
        <row r="13">
          <cell r="F13">
            <v>4427.7744000000002</v>
          </cell>
        </row>
        <row r="17">
          <cell r="F17">
            <v>20557.523999999998</v>
          </cell>
        </row>
        <row r="27">
          <cell r="F27">
            <v>3795.2351999999996</v>
          </cell>
        </row>
        <row r="30">
          <cell r="F30">
            <v>140739.97200000001</v>
          </cell>
        </row>
      </sheetData>
      <sheetData sheetId="46">
        <row r="5">
          <cell r="F5">
            <v>4539</v>
          </cell>
        </row>
        <row r="10">
          <cell r="F10">
            <v>176476.32</v>
          </cell>
        </row>
        <row r="11">
          <cell r="F11">
            <v>7625.52</v>
          </cell>
        </row>
        <row r="12">
          <cell r="F12">
            <v>32680.800000000003</v>
          </cell>
        </row>
        <row r="13">
          <cell r="F13">
            <v>18519.120000000003</v>
          </cell>
        </row>
        <row r="17">
          <cell r="F17">
            <v>35404.199999999997</v>
          </cell>
        </row>
        <row r="24">
          <cell r="F24">
            <v>148152.96000000002</v>
          </cell>
        </row>
      </sheetData>
      <sheetData sheetId="47">
        <row r="5">
          <cell r="F5">
            <v>2979.39</v>
          </cell>
        </row>
        <row r="10">
          <cell r="F10">
            <v>107258.04000000001</v>
          </cell>
        </row>
        <row r="11">
          <cell r="F11">
            <v>5720.4287999999997</v>
          </cell>
        </row>
        <row r="12">
          <cell r="F12">
            <v>27887.090400000001</v>
          </cell>
        </row>
        <row r="13">
          <cell r="F13">
            <v>13586.018400000001</v>
          </cell>
        </row>
        <row r="17">
          <cell r="F17">
            <v>23239.241999999998</v>
          </cell>
        </row>
        <row r="24">
          <cell r="F24">
            <v>112978.4688</v>
          </cell>
        </row>
      </sheetData>
      <sheetData sheetId="48">
        <row r="5">
          <cell r="F5">
            <v>5044.9399999999996</v>
          </cell>
        </row>
        <row r="10">
          <cell r="F10">
            <v>123500.13119999999</v>
          </cell>
        </row>
        <row r="11">
          <cell r="F11">
            <v>8475.4992000000002</v>
          </cell>
        </row>
        <row r="12">
          <cell r="F12">
            <v>30269.64</v>
          </cell>
        </row>
        <row r="13">
          <cell r="F13">
            <v>6053.9279999999999</v>
          </cell>
        </row>
        <row r="17">
          <cell r="F17">
            <v>39350.531999999999</v>
          </cell>
        </row>
        <row r="27">
          <cell r="F27">
            <v>4843.1423999999997</v>
          </cell>
        </row>
        <row r="30">
          <cell r="F30">
            <v>236103.19199999998</v>
          </cell>
        </row>
      </sheetData>
      <sheetData sheetId="49">
        <row r="5">
          <cell r="F5">
            <v>4398.7</v>
          </cell>
        </row>
        <row r="10">
          <cell r="F10">
            <v>133016.68799999999</v>
          </cell>
        </row>
        <row r="11">
          <cell r="F11">
            <v>8973.348</v>
          </cell>
        </row>
        <row r="12">
          <cell r="F12">
            <v>38532.612000000001</v>
          </cell>
        </row>
        <row r="13">
          <cell r="F13">
            <v>14779.632</v>
          </cell>
        </row>
        <row r="17">
          <cell r="F17">
            <v>34309.86</v>
          </cell>
        </row>
        <row r="27">
          <cell r="F27">
            <v>3167.0639999999994</v>
          </cell>
        </row>
        <row r="30">
          <cell r="F30">
            <v>234890.58000000002</v>
          </cell>
        </row>
      </sheetData>
      <sheetData sheetId="50">
        <row r="5">
          <cell r="F5">
            <v>5194</v>
          </cell>
        </row>
        <row r="10">
          <cell r="F10">
            <v>189477.12</v>
          </cell>
        </row>
        <row r="11">
          <cell r="F11">
            <v>14335.440000000002</v>
          </cell>
        </row>
        <row r="12">
          <cell r="F12">
            <v>49862.399999999994</v>
          </cell>
        </row>
        <row r="13">
          <cell r="F13">
            <v>11842.32</v>
          </cell>
        </row>
        <row r="17">
          <cell r="F17">
            <v>40513.199999999997</v>
          </cell>
        </row>
        <row r="23">
          <cell r="F23">
            <v>117176.63999999998</v>
          </cell>
        </row>
        <row r="27">
          <cell r="F27">
            <v>3739.68</v>
          </cell>
        </row>
        <row r="30">
          <cell r="F30">
            <v>279229.44000000006</v>
          </cell>
        </row>
      </sheetData>
      <sheetData sheetId="51">
        <row r="5">
          <cell r="F5">
            <v>3635.4</v>
          </cell>
        </row>
        <row r="11">
          <cell r="F11">
            <v>9597.4560000000001</v>
          </cell>
        </row>
        <row r="12">
          <cell r="F12">
            <v>36644.831999999995</v>
          </cell>
        </row>
        <row r="13">
          <cell r="F13">
            <v>11778.696000000002</v>
          </cell>
        </row>
        <row r="17">
          <cell r="F17">
            <v>28356.120000000003</v>
          </cell>
        </row>
        <row r="21">
          <cell r="F21">
            <v>2181.2400000000002</v>
          </cell>
        </row>
        <row r="22">
          <cell r="F22">
            <v>1744.992</v>
          </cell>
        </row>
        <row r="25">
          <cell r="F25">
            <v>108625.75200000001</v>
          </cell>
        </row>
        <row r="27">
          <cell r="F27">
            <v>176680.44</v>
          </cell>
        </row>
        <row r="28">
          <cell r="F28">
            <v>2617.4879999999998</v>
          </cell>
        </row>
        <row r="31">
          <cell r="F31">
            <v>170136.72</v>
          </cell>
        </row>
      </sheetData>
      <sheetData sheetId="52">
        <row r="5">
          <cell r="F5">
            <v>5056.5</v>
          </cell>
        </row>
        <row r="11">
          <cell r="F11">
            <v>7281.36</v>
          </cell>
        </row>
        <row r="13">
          <cell r="F13">
            <v>7888.14</v>
          </cell>
        </row>
        <row r="17">
          <cell r="F17">
            <v>39440.699999999997</v>
          </cell>
        </row>
        <row r="20">
          <cell r="F20">
            <v>7888.14</v>
          </cell>
        </row>
        <row r="27">
          <cell r="F27">
            <v>200844.18</v>
          </cell>
        </row>
      </sheetData>
      <sheetData sheetId="53">
        <row r="5">
          <cell r="F5">
            <v>4378.2</v>
          </cell>
        </row>
        <row r="10">
          <cell r="F10">
            <v>169699.03200000001</v>
          </cell>
        </row>
        <row r="11">
          <cell r="F11">
            <v>7880.7599999999984</v>
          </cell>
        </row>
        <row r="12">
          <cell r="F12">
            <v>47284.56</v>
          </cell>
        </row>
        <row r="13">
          <cell r="F13">
            <v>19439.207999999999</v>
          </cell>
        </row>
        <row r="17">
          <cell r="F17">
            <v>34149.96</v>
          </cell>
        </row>
        <row r="24">
          <cell r="F24">
            <v>116635.24800000002</v>
          </cell>
        </row>
      </sheetData>
      <sheetData sheetId="54">
        <row r="5">
          <cell r="F5">
            <v>2517.54</v>
          </cell>
        </row>
        <row r="10">
          <cell r="F10">
            <v>82474.61039999999</v>
          </cell>
        </row>
        <row r="11">
          <cell r="F11">
            <v>6344.2008000000005</v>
          </cell>
        </row>
        <row r="12">
          <cell r="F12">
            <v>26585.222399999999</v>
          </cell>
        </row>
        <row r="13">
          <cell r="F13">
            <v>3625.2575999999999</v>
          </cell>
        </row>
        <row r="17">
          <cell r="F17">
            <v>20845.231199999998</v>
          </cell>
        </row>
        <row r="23">
          <cell r="F23">
            <v>81568.296000000002</v>
          </cell>
        </row>
        <row r="27">
          <cell r="F27">
            <v>1812.6288</v>
          </cell>
        </row>
        <row r="30">
          <cell r="F30">
            <v>129905.06399999998</v>
          </cell>
        </row>
      </sheetData>
      <sheetData sheetId="55">
        <row r="5">
          <cell r="F5">
            <v>4270.5</v>
          </cell>
        </row>
        <row r="10">
          <cell r="F10">
            <v>164499.66</v>
          </cell>
        </row>
        <row r="11">
          <cell r="F11">
            <v>6661.98</v>
          </cell>
        </row>
        <row r="12">
          <cell r="F12">
            <v>41509.26</v>
          </cell>
        </row>
        <row r="13">
          <cell r="F13">
            <v>24085.62</v>
          </cell>
        </row>
        <row r="17">
          <cell r="F17">
            <v>35872.199999999997</v>
          </cell>
        </row>
        <row r="24">
          <cell r="F24">
            <v>145026.18</v>
          </cell>
        </row>
        <row r="27">
          <cell r="F27">
            <v>207546.3</v>
          </cell>
        </row>
      </sheetData>
      <sheetData sheetId="56">
        <row r="5">
          <cell r="F5">
            <v>3643.8</v>
          </cell>
        </row>
        <row r="10">
          <cell r="F10">
            <v>142982.712</v>
          </cell>
        </row>
        <row r="11">
          <cell r="F11">
            <v>6121.5840000000007</v>
          </cell>
        </row>
        <row r="12">
          <cell r="F12">
            <v>43288.343999999997</v>
          </cell>
        </row>
        <row r="13">
          <cell r="F13">
            <v>21862.800000000003</v>
          </cell>
        </row>
        <row r="17">
          <cell r="F17">
            <v>30607.919999999998</v>
          </cell>
        </row>
        <row r="24">
          <cell r="F24">
            <v>106253.20800000001</v>
          </cell>
        </row>
        <row r="27">
          <cell r="F27">
            <v>182773.00799999997</v>
          </cell>
        </row>
      </sheetData>
      <sheetData sheetId="57">
        <row r="5">
          <cell r="F5">
            <v>4356.45</v>
          </cell>
        </row>
        <row r="11">
          <cell r="F11">
            <v>7841.61</v>
          </cell>
        </row>
        <row r="12">
          <cell r="F12">
            <v>41299.146000000001</v>
          </cell>
        </row>
        <row r="13">
          <cell r="F13">
            <v>14637.672</v>
          </cell>
        </row>
        <row r="17">
          <cell r="F17">
            <v>33980.31</v>
          </cell>
        </row>
        <row r="25">
          <cell r="F25">
            <v>66915.072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7-20"/>
      <sheetName val="А18"/>
      <sheetName val="A25"/>
      <sheetName val="В4"/>
      <sheetName val="В10"/>
      <sheetName val="В10,7"/>
      <sheetName val="В10,8"/>
      <sheetName val="В12"/>
      <sheetName val="В16"/>
      <sheetName val="В17"/>
      <sheetName val="В19"/>
      <sheetName val="В21"/>
      <sheetName val="В22"/>
      <sheetName val="В23"/>
      <sheetName val="В24"/>
      <sheetName val="В25"/>
      <sheetName val="В26"/>
      <sheetName val="В27"/>
      <sheetName val="В28"/>
      <sheetName val="В30"/>
      <sheetName val="В 31"/>
      <sheetName val="В31-д"/>
      <sheetName val="В32"/>
      <sheetName val="В34"/>
      <sheetName val="В36"/>
      <sheetName val="М6 сод."/>
      <sheetName val="М 6"/>
      <sheetName val="М19"/>
      <sheetName val="М13,2"/>
      <sheetName val="М18"/>
      <sheetName val="М28"/>
      <sheetName val="М30"/>
      <sheetName val="м30,1"/>
      <sheetName val="39 жителям"/>
      <sheetName val="М39"/>
      <sheetName val="М41"/>
      <sheetName val="М45"/>
      <sheetName val="М47"/>
      <sheetName val="м34,18"/>
      <sheetName val="Т3"/>
      <sheetName val="Т4"/>
      <sheetName val="Т10"/>
      <sheetName val="Т13"/>
      <sheetName val="Т15"/>
      <sheetName val="Т17.1"/>
      <sheetName val="Т17.2"/>
      <sheetName val="Т18"/>
      <sheetName val="Т21"/>
      <sheetName val="Т23"/>
      <sheetName val="Т27"/>
      <sheetName val="Пл,100"/>
      <sheetName val="Пл.177"/>
      <sheetName val="П179а"/>
      <sheetName val="П181"/>
      <sheetName val="П181а"/>
      <sheetName val="П187"/>
      <sheetName val="П191"/>
      <sheetName val="влксм,16"/>
      <sheetName val="остаток22"/>
      <sheetName val="Список домов"/>
    </sheetNames>
    <sheetDataSet>
      <sheetData sheetId="0">
        <row r="58">
          <cell r="E58">
            <v>95598.586794850009</v>
          </cell>
        </row>
      </sheetData>
      <sheetData sheetId="1">
        <row r="73">
          <cell r="E73">
            <v>131132.24</v>
          </cell>
        </row>
      </sheetData>
      <sheetData sheetId="2">
        <row r="64">
          <cell r="E64">
            <v>82154.993539599993</v>
          </cell>
        </row>
      </sheetData>
      <sheetData sheetId="3">
        <row r="14">
          <cell r="E14">
            <v>-53894.23</v>
          </cell>
        </row>
        <row r="55">
          <cell r="E55">
            <v>194427.4978171</v>
          </cell>
        </row>
      </sheetData>
      <sheetData sheetId="4">
        <row r="14">
          <cell r="E14">
            <v>-37570.089999999997</v>
          </cell>
        </row>
        <row r="52">
          <cell r="E52">
            <v>55628.054985349998</v>
          </cell>
        </row>
      </sheetData>
      <sheetData sheetId="5">
        <row r="14">
          <cell r="E14">
            <v>154963.89000000001</v>
          </cell>
        </row>
        <row r="46">
          <cell r="E46">
            <v>25914.703762999998</v>
          </cell>
        </row>
      </sheetData>
      <sheetData sheetId="6">
        <row r="14">
          <cell r="E14">
            <v>230561.02</v>
          </cell>
        </row>
        <row r="43">
          <cell r="E43">
            <v>582349.41999999993</v>
          </cell>
        </row>
        <row r="52">
          <cell r="E52">
            <v>125760.78291930002</v>
          </cell>
        </row>
      </sheetData>
      <sheetData sheetId="7">
        <row r="62">
          <cell r="E62">
            <v>55833.759182650007</v>
          </cell>
        </row>
      </sheetData>
      <sheetData sheetId="8">
        <row r="57">
          <cell r="E57">
            <v>1476679.06</v>
          </cell>
        </row>
        <row r="71">
          <cell r="E71">
            <v>219345.20434385003</v>
          </cell>
        </row>
      </sheetData>
      <sheetData sheetId="9">
        <row r="53">
          <cell r="E53">
            <v>72586.780334300012</v>
          </cell>
        </row>
      </sheetData>
      <sheetData sheetId="10">
        <row r="56">
          <cell r="E56">
            <v>39282.181696799998</v>
          </cell>
        </row>
      </sheetData>
      <sheetData sheetId="11">
        <row r="52">
          <cell r="E52">
            <v>41574.205426900007</v>
          </cell>
        </row>
      </sheetData>
      <sheetData sheetId="12">
        <row r="63">
          <cell r="E63">
            <v>55897.48908525001</v>
          </cell>
        </row>
      </sheetData>
      <sheetData sheetId="13">
        <row r="53">
          <cell r="E53">
            <v>33405.955068499999</v>
          </cell>
        </row>
        <row r="60">
          <cell r="E60">
            <v>-242652.28</v>
          </cell>
        </row>
      </sheetData>
      <sheetData sheetId="14">
        <row r="14">
          <cell r="E14">
            <v>-459594.23</v>
          </cell>
        </row>
        <row r="56">
          <cell r="E56">
            <v>55308.900542600008</v>
          </cell>
        </row>
      </sheetData>
      <sheetData sheetId="15">
        <row r="14">
          <cell r="E14">
            <v>233357.4</v>
          </cell>
        </row>
        <row r="63">
          <cell r="E63">
            <v>92882.976003599993</v>
          </cell>
        </row>
      </sheetData>
      <sheetData sheetId="16">
        <row r="14">
          <cell r="E14">
            <v>316397.99</v>
          </cell>
        </row>
        <row r="59">
          <cell r="E59">
            <v>68562.68921094999</v>
          </cell>
        </row>
      </sheetData>
      <sheetData sheetId="17">
        <row r="14">
          <cell r="E14">
            <v>183660.4</v>
          </cell>
        </row>
        <row r="52">
          <cell r="E52">
            <v>64771.883400250008</v>
          </cell>
        </row>
      </sheetData>
      <sheetData sheetId="18">
        <row r="14">
          <cell r="E14">
            <v>194371.07</v>
          </cell>
        </row>
        <row r="54">
          <cell r="E54">
            <v>60797.829918800002</v>
          </cell>
        </row>
      </sheetData>
      <sheetData sheetId="19">
        <row r="14">
          <cell r="E14">
            <v>133620.78</v>
          </cell>
        </row>
        <row r="47">
          <cell r="E47">
            <v>44819.022034450005</v>
          </cell>
        </row>
      </sheetData>
      <sheetData sheetId="20">
        <row r="14">
          <cell r="E14">
            <v>324524.03000000003</v>
          </cell>
        </row>
        <row r="74">
          <cell r="E74">
            <v>172716.14539705002</v>
          </cell>
        </row>
      </sheetData>
      <sheetData sheetId="21"/>
      <sheetData sheetId="22">
        <row r="14">
          <cell r="E14">
            <v>180405.45</v>
          </cell>
        </row>
        <row r="51">
          <cell r="E51">
            <v>81305.508691449999</v>
          </cell>
        </row>
      </sheetData>
      <sheetData sheetId="23">
        <row r="14">
          <cell r="E14">
            <v>358643.08</v>
          </cell>
        </row>
        <row r="48">
          <cell r="E48">
            <v>48152.43080745</v>
          </cell>
        </row>
      </sheetData>
      <sheetData sheetId="24">
        <row r="14">
          <cell r="E14">
            <v>256330.15</v>
          </cell>
        </row>
        <row r="46">
          <cell r="E46">
            <v>56083.894807750003</v>
          </cell>
        </row>
      </sheetData>
      <sheetData sheetId="25"/>
      <sheetData sheetId="26"/>
      <sheetData sheetId="27">
        <row r="56">
          <cell r="E56">
            <v>69133.26938925001</v>
          </cell>
        </row>
      </sheetData>
      <sheetData sheetId="28">
        <row r="14">
          <cell r="E14">
            <v>450143.89</v>
          </cell>
        </row>
        <row r="73">
          <cell r="E73">
            <v>70857.533974599995</v>
          </cell>
        </row>
      </sheetData>
      <sheetData sheetId="29">
        <row r="14">
          <cell r="E14">
            <v>-371412.06</v>
          </cell>
        </row>
        <row r="50">
          <cell r="E50">
            <v>43425.64</v>
          </cell>
        </row>
      </sheetData>
      <sheetData sheetId="30">
        <row r="14">
          <cell r="E14">
            <v>-267990.40000000002</v>
          </cell>
        </row>
        <row r="55">
          <cell r="E55">
            <v>110315.04102425001</v>
          </cell>
        </row>
      </sheetData>
      <sheetData sheetId="31">
        <row r="63">
          <cell r="E63">
            <v>118354.33949510001</v>
          </cell>
        </row>
      </sheetData>
      <sheetData sheetId="32"/>
      <sheetData sheetId="33"/>
      <sheetData sheetId="34">
        <row r="54">
          <cell r="E54">
            <v>157716.92692235002</v>
          </cell>
        </row>
      </sheetData>
      <sheetData sheetId="35">
        <row r="14">
          <cell r="E14">
            <v>-155439.09</v>
          </cell>
        </row>
        <row r="54">
          <cell r="E54">
            <v>103214.8401824</v>
          </cell>
        </row>
      </sheetData>
      <sheetData sheetId="36">
        <row r="50">
          <cell r="E50">
            <v>76310.557766400016</v>
          </cell>
        </row>
        <row r="57">
          <cell r="E57">
            <v>6294.86</v>
          </cell>
        </row>
      </sheetData>
      <sheetData sheetId="37">
        <row r="14">
          <cell r="E14">
            <v>-533521.15</v>
          </cell>
        </row>
        <row r="45">
          <cell r="E45">
            <v>4251.1140000000005</v>
          </cell>
        </row>
        <row r="54">
          <cell r="E54">
            <v>314367.06</v>
          </cell>
        </row>
      </sheetData>
      <sheetData sheetId="38">
        <row r="14">
          <cell r="E14">
            <v>58140.63</v>
          </cell>
        </row>
        <row r="36">
          <cell r="E36">
            <v>432933.5</v>
          </cell>
        </row>
        <row r="50">
          <cell r="E50">
            <v>77995.576462850004</v>
          </cell>
        </row>
      </sheetData>
      <sheetData sheetId="39">
        <row r="14">
          <cell r="E14">
            <v>55589.83</v>
          </cell>
        </row>
        <row r="44">
          <cell r="E44">
            <v>10389.781115000002</v>
          </cell>
        </row>
      </sheetData>
      <sheetData sheetId="40">
        <row r="14">
          <cell r="E14">
            <v>96060.14</v>
          </cell>
        </row>
        <row r="48">
          <cell r="E48">
            <v>37337.541866550004</v>
          </cell>
        </row>
      </sheetData>
      <sheetData sheetId="41">
        <row r="55">
          <cell r="E55">
            <v>35292.765802399997</v>
          </cell>
        </row>
        <row r="62">
          <cell r="E62">
            <v>-44112.72</v>
          </cell>
        </row>
      </sheetData>
      <sheetData sheetId="42"/>
      <sheetData sheetId="43">
        <row r="52">
          <cell r="E52">
            <v>59557.479847499999</v>
          </cell>
        </row>
        <row r="59">
          <cell r="E59">
            <v>242589.35</v>
          </cell>
        </row>
      </sheetData>
      <sheetData sheetId="44">
        <row r="14">
          <cell r="E14">
            <v>441484.96</v>
          </cell>
        </row>
        <row r="48">
          <cell r="E48">
            <v>52423.858631700001</v>
          </cell>
        </row>
      </sheetData>
      <sheetData sheetId="45">
        <row r="14">
          <cell r="E14">
            <v>186479.44</v>
          </cell>
        </row>
        <row r="52">
          <cell r="E52">
            <v>55780.978188699999</v>
          </cell>
        </row>
      </sheetData>
      <sheetData sheetId="46">
        <row r="14">
          <cell r="E14">
            <v>542823.73</v>
          </cell>
        </row>
        <row r="50">
          <cell r="E50">
            <v>58678.992312550006</v>
          </cell>
        </row>
      </sheetData>
      <sheetData sheetId="47">
        <row r="51">
          <cell r="E51">
            <v>43976.875697850002</v>
          </cell>
        </row>
        <row r="58">
          <cell r="E58">
            <v>61852.87</v>
          </cell>
        </row>
      </sheetData>
      <sheetData sheetId="48">
        <row r="14">
          <cell r="E14">
            <v>-199406.73</v>
          </cell>
        </row>
        <row r="50">
          <cell r="E50">
            <v>192335.41</v>
          </cell>
        </row>
        <row r="55">
          <cell r="E55">
            <v>98186.752719650001</v>
          </cell>
        </row>
      </sheetData>
      <sheetData sheetId="49">
        <row r="14">
          <cell r="E14">
            <v>-64829.39</v>
          </cell>
        </row>
        <row r="48">
          <cell r="E48">
            <v>85163.29567430001</v>
          </cell>
        </row>
        <row r="49">
          <cell r="E49">
            <v>68692.95</v>
          </cell>
        </row>
      </sheetData>
      <sheetData sheetId="50">
        <row r="14">
          <cell r="E14">
            <v>96847.01</v>
          </cell>
        </row>
        <row r="51">
          <cell r="E51">
            <v>108099.3596846</v>
          </cell>
        </row>
      </sheetData>
      <sheetData sheetId="51">
        <row r="14">
          <cell r="E14">
            <v>-143876.78</v>
          </cell>
        </row>
      </sheetData>
      <sheetData sheetId="52">
        <row r="14">
          <cell r="E14">
            <v>128796.01</v>
          </cell>
        </row>
        <row r="59">
          <cell r="E59">
            <v>56272.506684849999</v>
          </cell>
        </row>
      </sheetData>
      <sheetData sheetId="53">
        <row r="14">
          <cell r="E14">
            <v>346083.18</v>
          </cell>
        </row>
        <row r="54">
          <cell r="E54">
            <v>56156.789932250002</v>
          </cell>
        </row>
      </sheetData>
      <sheetData sheetId="54">
        <row r="14">
          <cell r="E14">
            <v>-43766.22</v>
          </cell>
        </row>
        <row r="55">
          <cell r="E55">
            <v>46614.613175550003</v>
          </cell>
        </row>
      </sheetData>
      <sheetData sheetId="55">
        <row r="14">
          <cell r="E14">
            <v>-42724.91</v>
          </cell>
        </row>
        <row r="56">
          <cell r="E56">
            <v>57438.552608750004</v>
          </cell>
        </row>
      </sheetData>
      <sheetData sheetId="56">
        <row r="14">
          <cell r="E14">
            <v>354438.57</v>
          </cell>
        </row>
        <row r="53">
          <cell r="E53">
            <v>51273.885010150007</v>
          </cell>
        </row>
      </sheetData>
      <sheetData sheetId="57">
        <row r="14">
          <cell r="E14">
            <v>-327218.27</v>
          </cell>
        </row>
        <row r="56">
          <cell r="E56">
            <v>55576.247997900005</v>
          </cell>
        </row>
      </sheetData>
      <sheetData sheetId="58">
        <row r="39">
          <cell r="J39">
            <v>99375.768465550005</v>
          </cell>
        </row>
      </sheetData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ни 2022"/>
    </sheetNames>
    <sheetDataSet>
      <sheetData sheetId="0">
        <row r="47">
          <cell r="CK47">
            <v>165272.32799999998</v>
          </cell>
        </row>
        <row r="48">
          <cell r="CK48">
            <v>391992.06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92D050"/>
  </sheetPr>
  <dimension ref="A1:J78"/>
  <sheetViews>
    <sheetView topLeftCell="A22" workbookViewId="0">
      <selection activeCell="E59" sqref="E59"/>
    </sheetView>
  </sheetViews>
  <sheetFormatPr defaultRowHeight="15" x14ac:dyDescent="0.25"/>
  <cols>
    <col min="1" max="1" width="4.5703125" customWidth="1"/>
    <col min="2" max="2" width="44.5703125" customWidth="1"/>
    <col min="3" max="3" width="15.85546875" customWidth="1"/>
    <col min="4" max="4" width="10.140625" customWidth="1"/>
    <col min="5" max="5" width="11.85546875" customWidth="1"/>
    <col min="6" max="6" width="10" customWidth="1"/>
    <col min="7" max="7" width="33.28515625" customWidth="1"/>
    <col min="8" max="8" width="12" customWidth="1"/>
    <col min="10" max="10" width="11.28515625" customWidth="1"/>
  </cols>
  <sheetData>
    <row r="1" spans="1:9" x14ac:dyDescent="0.25">
      <c r="A1" s="1"/>
      <c r="B1" s="1"/>
      <c r="C1" s="2" t="s">
        <v>0</v>
      </c>
      <c r="D1" s="3"/>
      <c r="E1" s="1"/>
    </row>
    <row r="2" spans="1:9" x14ac:dyDescent="0.25">
      <c r="A2" s="1"/>
      <c r="B2" s="14" t="s">
        <v>6</v>
      </c>
      <c r="C2" s="2"/>
      <c r="D2" s="3"/>
      <c r="E2" s="1"/>
    </row>
    <row r="3" spans="1:9" x14ac:dyDescent="0.25">
      <c r="A3" s="1"/>
      <c r="B3" s="14" t="s">
        <v>7</v>
      </c>
      <c r="C3" s="2"/>
      <c r="D3" s="3"/>
      <c r="E3" s="1"/>
    </row>
    <row r="4" spans="1:9" x14ac:dyDescent="0.25">
      <c r="A4" s="1"/>
      <c r="B4" s="14" t="s">
        <v>8</v>
      </c>
      <c r="C4" s="2"/>
      <c r="D4" s="3"/>
      <c r="E4" s="1"/>
    </row>
    <row r="5" spans="1:9" x14ac:dyDescent="0.25">
      <c r="A5" s="4"/>
      <c r="B5" s="357" t="s">
        <v>485</v>
      </c>
      <c r="C5" s="357"/>
      <c r="D5" s="357"/>
      <c r="E5" s="357"/>
    </row>
    <row r="6" spans="1:9" x14ac:dyDescent="0.25">
      <c r="A6" s="4"/>
      <c r="B6" s="20"/>
      <c r="C6" s="21"/>
      <c r="D6" s="21"/>
      <c r="E6" s="21"/>
    </row>
    <row r="7" spans="1:9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9" ht="18.75" customHeight="1" x14ac:dyDescent="0.25">
      <c r="A8" s="4"/>
      <c r="B8" s="23" t="s">
        <v>494</v>
      </c>
      <c r="C8" s="21"/>
      <c r="D8" s="21"/>
      <c r="E8" s="21"/>
    </row>
    <row r="9" spans="1:9" x14ac:dyDescent="0.25">
      <c r="A9" s="4"/>
      <c r="B9" s="358" t="s">
        <v>11</v>
      </c>
      <c r="C9" s="358"/>
      <c r="D9" s="21"/>
      <c r="E9" s="21"/>
    </row>
    <row r="10" spans="1:9" ht="14.25" customHeight="1" x14ac:dyDescent="0.25">
      <c r="A10" s="4"/>
      <c r="B10" s="358" t="s">
        <v>61</v>
      </c>
      <c r="C10" s="358"/>
      <c r="D10" s="358"/>
      <c r="E10" s="358"/>
    </row>
    <row r="11" spans="1:9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9" ht="15" customHeight="1" x14ac:dyDescent="0.25">
      <c r="A12" s="4"/>
      <c r="B12" s="358" t="s">
        <v>130</v>
      </c>
      <c r="C12" s="358"/>
      <c r="D12" s="358"/>
      <c r="E12" s="358"/>
      <c r="F12" s="358"/>
      <c r="I12" s="74"/>
    </row>
    <row r="13" spans="1:9" x14ac:dyDescent="0.25">
      <c r="A13" s="19" t="s">
        <v>13</v>
      </c>
      <c r="B13" s="5" t="s">
        <v>487</v>
      </c>
      <c r="C13" s="5"/>
      <c r="D13" s="5"/>
      <c r="E13" s="1">
        <v>321335.53000000003</v>
      </c>
      <c r="F13" s="266"/>
    </row>
    <row r="14" spans="1:9" x14ac:dyDescent="0.25">
      <c r="A14" s="13" t="s">
        <v>14</v>
      </c>
      <c r="B14" s="5" t="s">
        <v>486</v>
      </c>
      <c r="C14" s="5"/>
      <c r="D14" s="5"/>
      <c r="E14" s="73">
        <v>-712496.07</v>
      </c>
    </row>
    <row r="15" spans="1:9" x14ac:dyDescent="0.25">
      <c r="A15" s="13" t="s">
        <v>15</v>
      </c>
      <c r="B15" s="11" t="s">
        <v>16</v>
      </c>
      <c r="C15" s="5"/>
      <c r="D15" s="5"/>
      <c r="E15" s="1"/>
    </row>
    <row r="16" spans="1:9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6">
        <v>1640666.55</v>
      </c>
    </row>
    <row r="18" spans="1:6" x14ac:dyDescent="0.25">
      <c r="A18" s="13"/>
      <c r="B18" s="25" t="s">
        <v>19</v>
      </c>
      <c r="C18" s="26"/>
      <c r="D18" s="27"/>
      <c r="E18" s="16">
        <v>1596599.23</v>
      </c>
    </row>
    <row r="19" spans="1:6" x14ac:dyDescent="0.25">
      <c r="A19" s="13"/>
      <c r="B19" s="25" t="s">
        <v>20</v>
      </c>
      <c r="C19" s="26"/>
      <c r="D19" s="27"/>
      <c r="E19" s="16">
        <v>1596599.23</v>
      </c>
      <c r="F19" s="79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3243.24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734</v>
      </c>
      <c r="C23" s="62"/>
      <c r="D23" s="65"/>
      <c r="E23" s="65">
        <v>3410.13</v>
      </c>
      <c r="F23" s="266"/>
    </row>
    <row r="24" spans="1:6" x14ac:dyDescent="0.25">
      <c r="A24" s="13"/>
      <c r="B24" s="62" t="s">
        <v>735</v>
      </c>
      <c r="C24" s="62"/>
      <c r="D24" s="65"/>
      <c r="E24" s="65">
        <v>2427.67</v>
      </c>
    </row>
    <row r="25" spans="1:6" x14ac:dyDescent="0.25">
      <c r="A25" s="13"/>
      <c r="B25" s="62" t="s">
        <v>725</v>
      </c>
      <c r="C25" s="62"/>
      <c r="D25" s="65"/>
      <c r="E25" s="65">
        <v>5499.11</v>
      </c>
    </row>
    <row r="26" spans="1:6" x14ac:dyDescent="0.25">
      <c r="A26" s="13"/>
      <c r="B26" s="62" t="s">
        <v>726</v>
      </c>
      <c r="C26" s="62"/>
      <c r="D26" s="65"/>
      <c r="E26" s="65">
        <v>3164.97</v>
      </c>
    </row>
    <row r="27" spans="1:6" x14ac:dyDescent="0.25">
      <c r="A27" s="13"/>
      <c r="B27" s="62" t="s">
        <v>736</v>
      </c>
      <c r="C27" s="62"/>
      <c r="D27" s="65"/>
      <c r="E27" s="65">
        <v>6383.8</v>
      </c>
    </row>
    <row r="28" spans="1:6" x14ac:dyDescent="0.25">
      <c r="A28" s="13"/>
      <c r="B28" s="62" t="s">
        <v>737</v>
      </c>
      <c r="C28" s="62"/>
      <c r="D28" s="65"/>
      <c r="E28" s="65">
        <v>3675.44</v>
      </c>
    </row>
    <row r="29" spans="1:6" x14ac:dyDescent="0.25">
      <c r="A29" s="13"/>
      <c r="B29" s="62" t="s">
        <v>738</v>
      </c>
      <c r="C29" s="62"/>
      <c r="D29" s="65"/>
      <c r="E29" s="65">
        <v>3324.69</v>
      </c>
    </row>
    <row r="30" spans="1:6" x14ac:dyDescent="0.25">
      <c r="A30" s="13"/>
      <c r="B30" s="62" t="s">
        <v>131</v>
      </c>
      <c r="C30" s="62"/>
      <c r="D30" s="65"/>
      <c r="E30" s="65">
        <v>86598.62</v>
      </c>
    </row>
    <row r="31" spans="1:6" x14ac:dyDescent="0.25">
      <c r="A31" s="13"/>
      <c r="B31" s="62" t="s">
        <v>739</v>
      </c>
      <c r="C31" s="62"/>
      <c r="D31" s="65"/>
      <c r="E31" s="65">
        <v>2511.23</v>
      </c>
    </row>
    <row r="32" spans="1:6" x14ac:dyDescent="0.25">
      <c r="A32" s="13"/>
      <c r="B32" s="62" t="s">
        <v>132</v>
      </c>
      <c r="C32" s="62"/>
      <c r="D32" s="65"/>
      <c r="E32" s="65">
        <v>29323.19</v>
      </c>
    </row>
    <row r="33" spans="1:10" x14ac:dyDescent="0.25">
      <c r="A33" s="13"/>
      <c r="B33" s="62" t="s">
        <v>740</v>
      </c>
      <c r="C33" s="62"/>
      <c r="D33" s="65"/>
      <c r="E33" s="65">
        <v>2708.64</v>
      </c>
    </row>
    <row r="34" spans="1:10" x14ac:dyDescent="0.25">
      <c r="A34" s="13"/>
      <c r="B34" s="62"/>
      <c r="C34" s="63"/>
      <c r="D34" s="64"/>
      <c r="E34" s="65"/>
    </row>
    <row r="35" spans="1:10" x14ac:dyDescent="0.25">
      <c r="A35" s="13" t="s">
        <v>24</v>
      </c>
      <c r="B35" s="11" t="s">
        <v>36</v>
      </c>
      <c r="C35" s="11"/>
      <c r="D35" s="11"/>
      <c r="E35" s="14"/>
      <c r="F35" s="28"/>
    </row>
    <row r="36" spans="1:10" x14ac:dyDescent="0.25">
      <c r="A36" s="13"/>
      <c r="B36" s="11" t="s">
        <v>38</v>
      </c>
      <c r="C36" s="11"/>
      <c r="D36" s="11"/>
      <c r="E36" s="14"/>
      <c r="F36" s="28"/>
    </row>
    <row r="37" spans="1:10" x14ac:dyDescent="0.25">
      <c r="A37" s="13"/>
      <c r="B37" s="11" t="s">
        <v>37</v>
      </c>
      <c r="C37" s="5"/>
      <c r="D37" s="5"/>
      <c r="E37" s="1"/>
    </row>
    <row r="38" spans="1:10" x14ac:dyDescent="0.25">
      <c r="A38" s="8" t="s">
        <v>27</v>
      </c>
      <c r="B38" s="361" t="s">
        <v>28</v>
      </c>
      <c r="C38" s="361"/>
      <c r="D38" s="6"/>
      <c r="E38" s="12" t="s">
        <v>29</v>
      </c>
    </row>
    <row r="39" spans="1:10" x14ac:dyDescent="0.25">
      <c r="A39" s="8">
        <v>1</v>
      </c>
      <c r="B39" s="362" t="s">
        <v>484</v>
      </c>
      <c r="C39" s="363"/>
      <c r="D39" s="6"/>
      <c r="E39" s="76">
        <f>'[3]А7-21'!$F$10</f>
        <v>178549.91999999998</v>
      </c>
    </row>
    <row r="40" spans="1:10" x14ac:dyDescent="0.25">
      <c r="A40" s="8">
        <v>2</v>
      </c>
      <c r="B40" s="360" t="s">
        <v>380</v>
      </c>
      <c r="C40" s="360"/>
      <c r="D40" s="6"/>
      <c r="E40" s="76">
        <f>'[3]А7-21'!$F$11</f>
        <v>13688.827200000003</v>
      </c>
    </row>
    <row r="41" spans="1:10" x14ac:dyDescent="0.25">
      <c r="A41" s="8">
        <v>3</v>
      </c>
      <c r="B41" s="359" t="s">
        <v>381</v>
      </c>
      <c r="C41" s="359"/>
      <c r="D41" s="6"/>
      <c r="E41" s="76">
        <f>'[3]А7-21'!$F$12</f>
        <v>49993.977600000006</v>
      </c>
    </row>
    <row r="42" spans="1:10" x14ac:dyDescent="0.25">
      <c r="A42" s="8">
        <v>4</v>
      </c>
      <c r="B42" s="158" t="s">
        <v>495</v>
      </c>
      <c r="C42" s="31"/>
      <c r="D42" s="6"/>
      <c r="E42" s="76">
        <f>'[3]А7-21'!$F$13</f>
        <v>25592.155200000001</v>
      </c>
    </row>
    <row r="43" spans="1:10" x14ac:dyDescent="0.25">
      <c r="A43" s="8">
        <v>5</v>
      </c>
      <c r="B43" s="359" t="s">
        <v>2</v>
      </c>
      <c r="C43" s="359"/>
      <c r="D43" s="6"/>
      <c r="E43" s="96">
        <v>2270.4</v>
      </c>
      <c r="H43" s="94"/>
      <c r="J43" s="75"/>
    </row>
    <row r="44" spans="1:10" x14ac:dyDescent="0.25">
      <c r="A44" s="8">
        <v>6</v>
      </c>
      <c r="B44" s="359" t="s">
        <v>3</v>
      </c>
      <c r="C44" s="359"/>
      <c r="D44" s="6"/>
      <c r="E44" s="96">
        <v>16000</v>
      </c>
      <c r="H44" s="94"/>
      <c r="J44" s="75"/>
    </row>
    <row r="45" spans="1:10" x14ac:dyDescent="0.25">
      <c r="A45" s="8">
        <v>7</v>
      </c>
      <c r="B45" s="360" t="s">
        <v>30</v>
      </c>
      <c r="C45" s="360"/>
      <c r="D45" s="6"/>
      <c r="E45" s="96">
        <f>'[3]А7-21'!$F$17</f>
        <v>38685.816000000006</v>
      </c>
    </row>
    <row r="46" spans="1:10" x14ac:dyDescent="0.25">
      <c r="A46" s="8">
        <v>8</v>
      </c>
      <c r="B46" s="359" t="s">
        <v>382</v>
      </c>
      <c r="C46" s="359"/>
      <c r="D46" s="6"/>
      <c r="E46" s="96">
        <v>961.4</v>
      </c>
      <c r="H46" s="94"/>
      <c r="J46" s="75"/>
    </row>
    <row r="47" spans="1:10" x14ac:dyDescent="0.25">
      <c r="A47" s="8">
        <v>9</v>
      </c>
      <c r="B47" s="359" t="s">
        <v>383</v>
      </c>
      <c r="C47" s="359"/>
      <c r="D47" s="6"/>
      <c r="E47" s="96">
        <v>4320</v>
      </c>
      <c r="H47" s="94"/>
      <c r="J47" s="75"/>
    </row>
    <row r="48" spans="1:10" x14ac:dyDescent="0.25">
      <c r="A48" s="8">
        <v>10</v>
      </c>
      <c r="B48" s="360" t="s">
        <v>384</v>
      </c>
      <c r="C48" s="360"/>
      <c r="D48" s="31"/>
      <c r="E48" s="96">
        <v>3571</v>
      </c>
      <c r="H48" s="94"/>
      <c r="J48" s="75"/>
    </row>
    <row r="49" spans="1:10" x14ac:dyDescent="0.25">
      <c r="A49" s="8">
        <v>11</v>
      </c>
      <c r="B49" s="359" t="s">
        <v>385</v>
      </c>
      <c r="C49" s="359"/>
      <c r="D49" s="6"/>
      <c r="E49" s="96">
        <f>'[3]А7-21'!$F$24</f>
        <v>98202.455999999991</v>
      </c>
      <c r="H49" s="94"/>
    </row>
    <row r="50" spans="1:10" x14ac:dyDescent="0.25">
      <c r="A50" s="8">
        <v>12</v>
      </c>
      <c r="B50" s="362" t="s">
        <v>1241</v>
      </c>
      <c r="C50" s="363"/>
      <c r="D50" s="6"/>
      <c r="E50" s="96">
        <v>65382.74</v>
      </c>
      <c r="H50" s="94"/>
      <c r="J50" s="75"/>
    </row>
    <row r="51" spans="1:10" x14ac:dyDescent="0.25">
      <c r="A51" s="8">
        <v>13</v>
      </c>
      <c r="B51" s="359" t="s">
        <v>386</v>
      </c>
      <c r="C51" s="359"/>
      <c r="D51" s="6"/>
      <c r="E51" s="96">
        <v>157098.88</v>
      </c>
      <c r="H51" s="94"/>
      <c r="I51" s="157"/>
      <c r="J51" s="75"/>
    </row>
    <row r="52" spans="1:10" x14ac:dyDescent="0.25">
      <c r="A52" s="8">
        <v>14</v>
      </c>
      <c r="B52" s="359" t="s">
        <v>387</v>
      </c>
      <c r="C52" s="359"/>
      <c r="D52" s="6"/>
      <c r="E52" s="96">
        <v>169775.23</v>
      </c>
      <c r="H52" s="94"/>
      <c r="J52" s="75"/>
    </row>
    <row r="53" spans="1:10" x14ac:dyDescent="0.25">
      <c r="A53" s="8">
        <v>15</v>
      </c>
      <c r="B53" s="359" t="s">
        <v>393</v>
      </c>
      <c r="C53" s="359"/>
      <c r="D53" s="6"/>
      <c r="E53" s="96">
        <f>'[3]А7-21'!$F$28</f>
        <v>7141.996799999999</v>
      </c>
      <c r="H53" s="93"/>
    </row>
    <row r="54" spans="1:10" x14ac:dyDescent="0.25">
      <c r="A54" s="8">
        <v>16</v>
      </c>
      <c r="B54" s="359" t="s">
        <v>388</v>
      </c>
      <c r="C54" s="359"/>
      <c r="D54" s="6"/>
      <c r="E54" s="96">
        <v>63835.55</v>
      </c>
      <c r="H54" s="93"/>
      <c r="J54" s="75"/>
    </row>
    <row r="55" spans="1:10" x14ac:dyDescent="0.25">
      <c r="A55" s="8">
        <v>17</v>
      </c>
      <c r="B55" s="362" t="s">
        <v>412</v>
      </c>
      <c r="C55" s="363"/>
      <c r="D55" s="6"/>
      <c r="E55" s="96">
        <v>0</v>
      </c>
      <c r="H55" s="93"/>
      <c r="J55" s="75"/>
    </row>
    <row r="56" spans="1:10" x14ac:dyDescent="0.25">
      <c r="A56" s="8">
        <v>18</v>
      </c>
      <c r="B56" s="359" t="s">
        <v>53</v>
      </c>
      <c r="C56" s="359"/>
      <c r="D56" s="6"/>
      <c r="E56" s="96">
        <v>255584.81</v>
      </c>
      <c r="H56" s="93"/>
      <c r="J56" s="75"/>
    </row>
    <row r="57" spans="1:10" x14ac:dyDescent="0.25">
      <c r="A57" s="8">
        <v>19</v>
      </c>
      <c r="B57" s="362" t="s">
        <v>4</v>
      </c>
      <c r="C57" s="363"/>
      <c r="D57" s="6"/>
      <c r="E57" s="76">
        <f>'[3]А7-21'!$F$31</f>
        <v>255921.55199999997</v>
      </c>
      <c r="H57" s="93"/>
    </row>
    <row r="58" spans="1:10" x14ac:dyDescent="0.25">
      <c r="A58" s="8">
        <v>20</v>
      </c>
      <c r="B58" s="359" t="s">
        <v>455</v>
      </c>
      <c r="C58" s="359"/>
      <c r="D58" s="6"/>
      <c r="E58" s="76">
        <f>'[4]А7-20'!$E$58</f>
        <v>95598.586794850009</v>
      </c>
      <c r="H58" s="94"/>
      <c r="J58" s="75"/>
    </row>
    <row r="59" spans="1:10" x14ac:dyDescent="0.25">
      <c r="A59" s="8">
        <v>21</v>
      </c>
      <c r="B59" s="362" t="s">
        <v>480</v>
      </c>
      <c r="C59" s="363"/>
      <c r="D59" s="6"/>
      <c r="E59" s="76">
        <v>66149.14</v>
      </c>
      <c r="H59" s="94"/>
      <c r="J59" s="75"/>
    </row>
    <row r="60" spans="1:10" x14ac:dyDescent="0.25">
      <c r="A60" s="8">
        <v>21</v>
      </c>
      <c r="B60" s="362" t="s">
        <v>481</v>
      </c>
      <c r="C60" s="363"/>
      <c r="D60" s="6"/>
      <c r="E60" s="76">
        <v>6920.4</v>
      </c>
      <c r="H60" s="93"/>
      <c r="J60" s="75"/>
    </row>
    <row r="61" spans="1:10" x14ac:dyDescent="0.25">
      <c r="A61" s="8">
        <v>22</v>
      </c>
      <c r="B61" s="362" t="s">
        <v>482</v>
      </c>
      <c r="C61" s="363"/>
      <c r="D61" s="6"/>
      <c r="E61" s="76">
        <v>87186.72</v>
      </c>
      <c r="H61" s="93"/>
      <c r="J61" s="75"/>
    </row>
    <row r="62" spans="1:10" x14ac:dyDescent="0.25">
      <c r="A62" s="8">
        <v>23</v>
      </c>
      <c r="B62" s="362" t="s">
        <v>483</v>
      </c>
      <c r="C62" s="363"/>
      <c r="D62" s="6"/>
      <c r="E62" s="76">
        <v>11756.76</v>
      </c>
      <c r="H62" s="93"/>
      <c r="J62" s="75"/>
    </row>
    <row r="63" spans="1:10" x14ac:dyDescent="0.25">
      <c r="A63" s="8">
        <v>24</v>
      </c>
      <c r="B63" s="364" t="s">
        <v>488</v>
      </c>
      <c r="C63" s="364"/>
      <c r="D63" s="6"/>
      <c r="E63" s="76">
        <f>SUM(E39:E62)</f>
        <v>1674188.3175948497</v>
      </c>
      <c r="H63" s="95"/>
      <c r="J63" s="75"/>
    </row>
    <row r="64" spans="1:10" x14ac:dyDescent="0.25">
      <c r="A64" s="8">
        <v>25</v>
      </c>
      <c r="B64" s="364" t="s">
        <v>489</v>
      </c>
      <c r="C64" s="361"/>
      <c r="D64" s="6"/>
      <c r="E64" s="76">
        <f>B21+E19</f>
        <v>1599842.47</v>
      </c>
      <c r="H64" s="156"/>
    </row>
    <row r="65" spans="1:6" x14ac:dyDescent="0.25">
      <c r="A65" s="28" t="s">
        <v>31</v>
      </c>
      <c r="B65" s="5" t="s">
        <v>440</v>
      </c>
      <c r="E65" s="75"/>
    </row>
    <row r="66" spans="1:6" x14ac:dyDescent="0.25">
      <c r="B66" s="11" t="s">
        <v>35</v>
      </c>
      <c r="E66" s="75"/>
    </row>
    <row r="67" spans="1:6" x14ac:dyDescent="0.25">
      <c r="A67" s="38" t="s">
        <v>27</v>
      </c>
      <c r="B67" s="36" t="s">
        <v>39</v>
      </c>
      <c r="C67" s="122" t="s">
        <v>42</v>
      </c>
      <c r="D67" s="306" t="s">
        <v>1067</v>
      </c>
      <c r="E67" s="122" t="s">
        <v>43</v>
      </c>
    </row>
    <row r="68" spans="1:6" x14ac:dyDescent="0.25">
      <c r="A68" s="130" t="s">
        <v>9</v>
      </c>
      <c r="B68" s="297" t="s">
        <v>1055</v>
      </c>
      <c r="C68" s="309" t="s">
        <v>432</v>
      </c>
      <c r="D68" s="110">
        <v>43</v>
      </c>
      <c r="E68" s="110">
        <v>5192</v>
      </c>
    </row>
    <row r="69" spans="1:6" x14ac:dyDescent="0.25">
      <c r="A69" s="122" t="s">
        <v>13</v>
      </c>
      <c r="B69" s="298" t="s">
        <v>1134</v>
      </c>
      <c r="C69" s="315" t="s">
        <v>432</v>
      </c>
      <c r="D69" s="110">
        <v>101</v>
      </c>
      <c r="E69" s="110">
        <v>8200</v>
      </c>
    </row>
    <row r="70" spans="1:6" x14ac:dyDescent="0.25">
      <c r="A70" s="130" t="s">
        <v>14</v>
      </c>
      <c r="B70" s="297" t="s">
        <v>1191</v>
      </c>
      <c r="C70" s="315" t="s">
        <v>434</v>
      </c>
      <c r="D70" s="110">
        <v>43</v>
      </c>
      <c r="E70" s="110">
        <v>4400</v>
      </c>
    </row>
    <row r="71" spans="1:6" x14ac:dyDescent="0.25">
      <c r="A71" s="130">
        <v>4</v>
      </c>
      <c r="B71" s="324" t="s">
        <v>1203</v>
      </c>
      <c r="C71" s="327" t="s">
        <v>436</v>
      </c>
      <c r="D71" s="110">
        <v>25</v>
      </c>
      <c r="E71" s="110">
        <v>7400</v>
      </c>
    </row>
    <row r="72" spans="1:6" x14ac:dyDescent="0.25">
      <c r="A72" s="130">
        <v>5</v>
      </c>
      <c r="B72" s="297"/>
      <c r="C72" s="315"/>
      <c r="D72" s="110"/>
      <c r="E72" s="110"/>
    </row>
    <row r="73" spans="1:6" x14ac:dyDescent="0.25">
      <c r="A73" s="28" t="s">
        <v>32</v>
      </c>
      <c r="B73" s="28" t="s">
        <v>44</v>
      </c>
      <c r="C73" s="28"/>
      <c r="D73" s="28"/>
      <c r="E73" s="28"/>
      <c r="F73" s="28"/>
    </row>
    <row r="74" spans="1:6" x14ac:dyDescent="0.25">
      <c r="B74" s="28" t="s">
        <v>60</v>
      </c>
      <c r="C74" s="28"/>
      <c r="D74" s="28"/>
      <c r="E74" s="28"/>
      <c r="F74" s="28"/>
    </row>
    <row r="75" spans="1:6" x14ac:dyDescent="0.25">
      <c r="B75" s="28" t="s">
        <v>59</v>
      </c>
      <c r="C75" s="28"/>
      <c r="D75" s="28"/>
      <c r="E75" s="28"/>
      <c r="F75" s="28"/>
    </row>
    <row r="76" spans="1:6" x14ac:dyDescent="0.25">
      <c r="B76" s="124" t="s">
        <v>446</v>
      </c>
    </row>
    <row r="77" spans="1:6" x14ac:dyDescent="0.25">
      <c r="B77" s="28"/>
    </row>
    <row r="78" spans="1:6" x14ac:dyDescent="0.25">
      <c r="B78" s="157" t="s">
        <v>492</v>
      </c>
    </row>
  </sheetData>
  <mergeCells count="31">
    <mergeCell ref="B64:C64"/>
    <mergeCell ref="B55:C55"/>
    <mergeCell ref="B50:C50"/>
    <mergeCell ref="B57:C57"/>
    <mergeCell ref="B58:C58"/>
    <mergeCell ref="B63:C63"/>
    <mergeCell ref="B51:C51"/>
    <mergeCell ref="B59:C59"/>
    <mergeCell ref="B60:C60"/>
    <mergeCell ref="B61:C61"/>
    <mergeCell ref="B62:C62"/>
    <mergeCell ref="B56:C56"/>
    <mergeCell ref="B43:C43"/>
    <mergeCell ref="B44:C44"/>
    <mergeCell ref="B46:C46"/>
    <mergeCell ref="B54:C54"/>
    <mergeCell ref="B47:C47"/>
    <mergeCell ref="B48:C48"/>
    <mergeCell ref="B49:C49"/>
    <mergeCell ref="B45:C45"/>
    <mergeCell ref="B52:C52"/>
    <mergeCell ref="B53:C53"/>
    <mergeCell ref="B5:E5"/>
    <mergeCell ref="B9:C9"/>
    <mergeCell ref="B11:F11"/>
    <mergeCell ref="B12:F12"/>
    <mergeCell ref="B41:C41"/>
    <mergeCell ref="B40:C40"/>
    <mergeCell ref="B38:C38"/>
    <mergeCell ref="B39:C39"/>
    <mergeCell ref="B10:E10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6" tint="-0.249977111117893"/>
  </sheetPr>
  <dimension ref="A1:L77"/>
  <sheetViews>
    <sheetView topLeftCell="A46" workbookViewId="0">
      <selection activeCell="K61" sqref="K61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" customWidth="1"/>
    <col min="6" max="6" width="10" customWidth="1"/>
    <col min="10" max="10" width="9.5703125" bestFit="1" customWidth="1"/>
    <col min="12" max="12" width="10" bestFit="1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511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512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74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81">
        <v>291517.57</v>
      </c>
    </row>
    <row r="14" spans="1:6" x14ac:dyDescent="0.25">
      <c r="A14" s="13" t="s">
        <v>14</v>
      </c>
      <c r="B14" s="5" t="s">
        <v>505</v>
      </c>
      <c r="C14" s="5"/>
      <c r="D14" s="5"/>
      <c r="E14" s="90">
        <v>-17101.27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1170610.07</v>
      </c>
    </row>
    <row r="18" spans="1:6" x14ac:dyDescent="0.25">
      <c r="A18" s="13"/>
      <c r="B18" s="25" t="s">
        <v>19</v>
      </c>
      <c r="C18" s="26"/>
      <c r="D18" s="27"/>
      <c r="E18" s="15">
        <v>1202439.8600000001</v>
      </c>
    </row>
    <row r="19" spans="1:6" x14ac:dyDescent="0.25">
      <c r="A19" s="13"/>
      <c r="B19" s="25" t="s">
        <v>20</v>
      </c>
      <c r="C19" s="26"/>
      <c r="D19" s="27"/>
      <c r="E19" s="15">
        <v>1202439.8600000001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12300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812</v>
      </c>
      <c r="C23" s="62"/>
      <c r="D23" s="65"/>
      <c r="E23" s="65">
        <v>3008.24</v>
      </c>
      <c r="F23" s="266"/>
    </row>
    <row r="24" spans="1:6" x14ac:dyDescent="0.25">
      <c r="A24" s="13"/>
      <c r="B24" s="62" t="s">
        <v>813</v>
      </c>
      <c r="C24" s="62"/>
      <c r="D24" s="65"/>
      <c r="E24" s="65">
        <v>2584.86</v>
      </c>
    </row>
    <row r="25" spans="1:6" x14ac:dyDescent="0.25">
      <c r="A25" s="13"/>
      <c r="B25" s="62" t="s">
        <v>814</v>
      </c>
      <c r="C25" s="62"/>
      <c r="D25" s="65"/>
      <c r="E25" s="65">
        <v>2323.02</v>
      </c>
    </row>
    <row r="26" spans="1:6" x14ac:dyDescent="0.25">
      <c r="A26" s="13"/>
      <c r="B26" s="62" t="s">
        <v>815</v>
      </c>
      <c r="C26" s="62"/>
      <c r="D26" s="65"/>
      <c r="E26" s="65">
        <v>2980.36</v>
      </c>
    </row>
    <row r="27" spans="1:6" x14ac:dyDescent="0.25">
      <c r="A27" s="13"/>
      <c r="B27" s="62" t="s">
        <v>179</v>
      </c>
      <c r="C27" s="62"/>
      <c r="D27" s="65"/>
      <c r="E27" s="65">
        <v>95880.26</v>
      </c>
    </row>
    <row r="28" spans="1:6" x14ac:dyDescent="0.25">
      <c r="A28" s="13"/>
      <c r="B28" s="62" t="s">
        <v>180</v>
      </c>
      <c r="C28" s="62"/>
      <c r="D28" s="65"/>
      <c r="E28" s="65">
        <v>54259.16</v>
      </c>
    </row>
    <row r="29" spans="1:6" x14ac:dyDescent="0.25">
      <c r="A29" s="13"/>
      <c r="B29" s="62" t="s">
        <v>181</v>
      </c>
      <c r="C29" s="62"/>
      <c r="D29" s="65"/>
      <c r="E29" s="65">
        <v>35976.69</v>
      </c>
    </row>
    <row r="30" spans="1:6" x14ac:dyDescent="0.25">
      <c r="A30" s="13"/>
      <c r="B30" s="62" t="s">
        <v>816</v>
      </c>
      <c r="C30" s="62"/>
      <c r="D30" s="65"/>
      <c r="E30" s="65">
        <v>2401.06</v>
      </c>
    </row>
    <row r="31" spans="1:6" x14ac:dyDescent="0.25">
      <c r="A31" s="13" t="s">
        <v>24</v>
      </c>
      <c r="B31" s="11" t="s">
        <v>36</v>
      </c>
      <c r="C31" s="11"/>
      <c r="D31" s="11"/>
      <c r="E31" s="14"/>
      <c r="F31" s="28"/>
    </row>
    <row r="32" spans="1:6" x14ac:dyDescent="0.25">
      <c r="A32" s="13"/>
      <c r="B32" s="11" t="s">
        <v>38</v>
      </c>
      <c r="C32" s="11"/>
      <c r="D32" s="11"/>
      <c r="E32" s="14"/>
      <c r="F32" s="28"/>
    </row>
    <row r="33" spans="1:12" x14ac:dyDescent="0.25">
      <c r="A33" s="13"/>
      <c r="B33" s="11" t="s">
        <v>37</v>
      </c>
      <c r="C33" s="5"/>
      <c r="D33" s="5"/>
      <c r="E33" s="1"/>
    </row>
    <row r="34" spans="1:12" x14ac:dyDescent="0.25">
      <c r="A34" s="8" t="s">
        <v>27</v>
      </c>
      <c r="B34" s="365" t="s">
        <v>28</v>
      </c>
      <c r="C34" s="366"/>
      <c r="D34" s="6"/>
      <c r="E34" s="12" t="s">
        <v>29</v>
      </c>
    </row>
    <row r="35" spans="1:12" x14ac:dyDescent="0.25">
      <c r="A35" s="8">
        <v>1</v>
      </c>
      <c r="B35" s="9" t="s">
        <v>484</v>
      </c>
      <c r="C35" s="61"/>
      <c r="D35" s="6"/>
      <c r="E35" s="76">
        <v>101829.42</v>
      </c>
      <c r="J35" s="75"/>
      <c r="L35" s="166"/>
    </row>
    <row r="36" spans="1:12" x14ac:dyDescent="0.25">
      <c r="A36" s="8">
        <v>2</v>
      </c>
      <c r="B36" s="360" t="s">
        <v>380</v>
      </c>
      <c r="C36" s="360"/>
      <c r="D36" s="6"/>
      <c r="E36" s="76">
        <f>'[3]В17-21'!$F$11</f>
        <v>8593.2000000000007</v>
      </c>
    </row>
    <row r="37" spans="1:12" x14ac:dyDescent="0.25">
      <c r="A37" s="8">
        <v>3</v>
      </c>
      <c r="B37" s="359" t="s">
        <v>381</v>
      </c>
      <c r="C37" s="359"/>
      <c r="D37" s="6"/>
      <c r="E37" s="76">
        <f>'[3]В17-21'!$F$12</f>
        <v>33513.479999999996</v>
      </c>
    </row>
    <row r="38" spans="1:12" x14ac:dyDescent="0.25">
      <c r="A38" s="8">
        <v>4</v>
      </c>
      <c r="B38" s="31" t="s">
        <v>509</v>
      </c>
      <c r="C38" s="31"/>
      <c r="D38" s="6"/>
      <c r="E38" s="76">
        <f>'[3]В17-21'!$F$13</f>
        <v>18905.04</v>
      </c>
    </row>
    <row r="39" spans="1:12" x14ac:dyDescent="0.25">
      <c r="A39" s="8">
        <v>5</v>
      </c>
      <c r="B39" s="359" t="s">
        <v>2</v>
      </c>
      <c r="C39" s="359"/>
      <c r="D39" s="6"/>
      <c r="E39" s="76">
        <v>2102.3200000000002</v>
      </c>
      <c r="J39" s="75"/>
      <c r="L39" s="75"/>
    </row>
    <row r="40" spans="1:12" x14ac:dyDescent="0.25">
      <c r="A40" s="8">
        <v>6</v>
      </c>
      <c r="B40" s="359" t="s">
        <v>3</v>
      </c>
      <c r="C40" s="359"/>
      <c r="D40" s="6"/>
      <c r="E40" s="76">
        <v>6400</v>
      </c>
      <c r="J40" s="75"/>
      <c r="L40" s="75"/>
    </row>
    <row r="41" spans="1:12" x14ac:dyDescent="0.25">
      <c r="A41" s="8">
        <v>7</v>
      </c>
      <c r="B41" s="360" t="s">
        <v>30</v>
      </c>
      <c r="C41" s="360"/>
      <c r="D41" s="6"/>
      <c r="E41" s="76">
        <f>'[3]В17-21'!$F$17</f>
        <v>30076.199999999997</v>
      </c>
    </row>
    <row r="42" spans="1:12" x14ac:dyDescent="0.25">
      <c r="A42" s="8">
        <v>8</v>
      </c>
      <c r="B42" s="359" t="s">
        <v>382</v>
      </c>
      <c r="C42" s="359"/>
      <c r="D42" s="6"/>
      <c r="E42" s="76">
        <v>961.4</v>
      </c>
      <c r="J42" s="75"/>
      <c r="L42" s="75"/>
    </row>
    <row r="43" spans="1:12" x14ac:dyDescent="0.25">
      <c r="A43" s="8">
        <v>9</v>
      </c>
      <c r="B43" s="359" t="s">
        <v>383</v>
      </c>
      <c r="C43" s="359"/>
      <c r="D43" s="6"/>
      <c r="E43" s="76">
        <v>3260</v>
      </c>
      <c r="J43" s="75"/>
      <c r="L43" s="75"/>
    </row>
    <row r="44" spans="1:12" x14ac:dyDescent="0.25">
      <c r="A44" s="8">
        <v>10</v>
      </c>
      <c r="B44" s="360" t="s">
        <v>384</v>
      </c>
      <c r="C44" s="360"/>
      <c r="D44" s="6"/>
      <c r="E44" s="76">
        <v>859.32</v>
      </c>
      <c r="J44" s="75"/>
      <c r="L44" s="75"/>
    </row>
    <row r="45" spans="1:12" x14ac:dyDescent="0.25">
      <c r="A45" s="8">
        <v>11</v>
      </c>
      <c r="B45" s="359" t="s">
        <v>385</v>
      </c>
      <c r="C45" s="359"/>
      <c r="D45" s="6"/>
      <c r="E45" s="76">
        <f>'[3]В17-21'!$F$24</f>
        <v>85072.680000000008</v>
      </c>
    </row>
    <row r="46" spans="1:12" x14ac:dyDescent="0.25">
      <c r="A46" s="8">
        <v>12</v>
      </c>
      <c r="B46" s="359" t="s">
        <v>386</v>
      </c>
      <c r="C46" s="359"/>
      <c r="D46" s="6"/>
      <c r="E46" s="76">
        <v>163700.46</v>
      </c>
      <c r="J46" s="75"/>
      <c r="L46" s="101"/>
    </row>
    <row r="47" spans="1:12" x14ac:dyDescent="0.25">
      <c r="A47" s="8">
        <v>13</v>
      </c>
      <c r="B47" s="359" t="s">
        <v>1241</v>
      </c>
      <c r="C47" s="359"/>
      <c r="D47" s="6"/>
      <c r="E47" s="83">
        <v>134228.5</v>
      </c>
      <c r="L47" s="75"/>
    </row>
    <row r="48" spans="1:12" x14ac:dyDescent="0.25">
      <c r="A48" s="8">
        <v>14</v>
      </c>
      <c r="B48" s="359" t="s">
        <v>393</v>
      </c>
      <c r="C48" s="359"/>
      <c r="D48" s="6"/>
      <c r="E48" s="76">
        <f>'[3]В17-21'!$F$27</f>
        <v>5155.92</v>
      </c>
    </row>
    <row r="49" spans="1:12" x14ac:dyDescent="0.25">
      <c r="A49" s="8">
        <v>15</v>
      </c>
      <c r="B49" s="359" t="s">
        <v>388</v>
      </c>
      <c r="C49" s="359"/>
      <c r="D49" s="6"/>
      <c r="E49" s="76">
        <v>93680.01</v>
      </c>
      <c r="L49" s="101"/>
    </row>
    <row r="50" spans="1:12" x14ac:dyDescent="0.25">
      <c r="A50" s="8">
        <v>16</v>
      </c>
      <c r="B50" s="359" t="s">
        <v>1253</v>
      </c>
      <c r="C50" s="359"/>
      <c r="D50" s="6"/>
      <c r="E50" s="76">
        <v>0</v>
      </c>
      <c r="L50" s="75"/>
    </row>
    <row r="51" spans="1:12" x14ac:dyDescent="0.25">
      <c r="A51" s="8">
        <v>17</v>
      </c>
      <c r="B51" s="359" t="s">
        <v>53</v>
      </c>
      <c r="C51" s="359"/>
      <c r="D51" s="6"/>
      <c r="E51" s="76">
        <v>150381</v>
      </c>
      <c r="L51" s="75"/>
    </row>
    <row r="52" spans="1:12" x14ac:dyDescent="0.25">
      <c r="A52" s="8">
        <v>18</v>
      </c>
      <c r="B52" s="362" t="s">
        <v>4</v>
      </c>
      <c r="C52" s="363"/>
      <c r="D52" s="6"/>
      <c r="E52" s="76">
        <f>'[3]В17-21'!$F$30</f>
        <v>169715.7</v>
      </c>
    </row>
    <row r="53" spans="1:12" x14ac:dyDescent="0.25">
      <c r="A53" s="8">
        <v>19</v>
      </c>
      <c r="B53" s="359" t="s">
        <v>455</v>
      </c>
      <c r="C53" s="359"/>
      <c r="D53" s="6"/>
      <c r="E53" s="76">
        <f>[4]В17!$E$53</f>
        <v>72586.780334300012</v>
      </c>
      <c r="J53" s="75"/>
      <c r="L53" s="75"/>
    </row>
    <row r="54" spans="1:12" x14ac:dyDescent="0.25">
      <c r="A54" s="8">
        <v>20</v>
      </c>
      <c r="B54" s="362" t="s">
        <v>480</v>
      </c>
      <c r="C54" s="363"/>
      <c r="D54" s="6"/>
      <c r="E54" s="76">
        <v>55397.98</v>
      </c>
      <c r="L54" s="75"/>
    </row>
    <row r="55" spans="1:12" x14ac:dyDescent="0.25">
      <c r="A55" s="8">
        <v>21</v>
      </c>
      <c r="B55" s="362" t="s">
        <v>481</v>
      </c>
      <c r="C55" s="363"/>
      <c r="D55" s="6"/>
      <c r="E55" s="76">
        <v>6116.21</v>
      </c>
      <c r="L55" s="75"/>
    </row>
    <row r="56" spans="1:12" x14ac:dyDescent="0.25">
      <c r="A56" s="8">
        <v>22</v>
      </c>
      <c r="B56" s="362" t="s">
        <v>482</v>
      </c>
      <c r="C56" s="363"/>
      <c r="D56" s="6"/>
      <c r="E56" s="76">
        <v>180928.7</v>
      </c>
      <c r="L56" s="75"/>
    </row>
    <row r="57" spans="1:12" x14ac:dyDescent="0.25">
      <c r="A57" s="8">
        <v>23</v>
      </c>
      <c r="B57" s="362" t="s">
        <v>483</v>
      </c>
      <c r="C57" s="363"/>
      <c r="D57" s="6"/>
      <c r="E57" s="76">
        <v>10389.299999999999</v>
      </c>
      <c r="L57" s="75"/>
    </row>
    <row r="58" spans="1:12" x14ac:dyDescent="0.25">
      <c r="A58" s="8">
        <v>24</v>
      </c>
      <c r="B58" s="364" t="s">
        <v>488</v>
      </c>
      <c r="C58" s="364"/>
      <c r="D58" s="6"/>
      <c r="E58" s="83">
        <f>SUM(E35:E57)</f>
        <v>1333853.6203343002</v>
      </c>
      <c r="J58" s="159"/>
    </row>
    <row r="59" spans="1:12" x14ac:dyDescent="0.25">
      <c r="A59" s="8">
        <v>25</v>
      </c>
      <c r="B59" s="364" t="s">
        <v>489</v>
      </c>
      <c r="C59" s="361"/>
      <c r="D59" s="6"/>
      <c r="E59" s="83">
        <f>B21+E19</f>
        <v>1214739.8600000001</v>
      </c>
      <c r="J59" s="165"/>
    </row>
    <row r="60" spans="1:12" x14ac:dyDescent="0.25">
      <c r="A60" s="28" t="s">
        <v>31</v>
      </c>
      <c r="B60" s="11" t="s">
        <v>34</v>
      </c>
      <c r="F60" s="79"/>
    </row>
    <row r="61" spans="1:12" x14ac:dyDescent="0.25">
      <c r="B61" s="11" t="s">
        <v>35</v>
      </c>
    </row>
    <row r="62" spans="1:12" x14ac:dyDescent="0.25">
      <c r="A62" s="38" t="s">
        <v>27</v>
      </c>
      <c r="B62" s="36" t="s">
        <v>39</v>
      </c>
      <c r="C62" s="33" t="s">
        <v>42</v>
      </c>
      <c r="D62" s="298" t="s">
        <v>1067</v>
      </c>
      <c r="E62" s="33" t="s">
        <v>43</v>
      </c>
    </row>
    <row r="63" spans="1:12" x14ac:dyDescent="0.25">
      <c r="A63" s="32">
        <v>1</v>
      </c>
      <c r="B63" s="253" t="s">
        <v>700</v>
      </c>
      <c r="C63" s="253" t="s">
        <v>434</v>
      </c>
      <c r="D63" s="110">
        <v>15</v>
      </c>
      <c r="E63" s="110">
        <v>12636</v>
      </c>
    </row>
    <row r="64" spans="1:12" x14ac:dyDescent="0.25">
      <c r="A64" s="31">
        <v>2</v>
      </c>
      <c r="B64" s="297" t="s">
        <v>1171</v>
      </c>
      <c r="C64" s="297" t="s">
        <v>63</v>
      </c>
      <c r="D64" s="110">
        <v>67</v>
      </c>
      <c r="E64" s="110">
        <v>14790</v>
      </c>
    </row>
    <row r="65" spans="1:6" x14ac:dyDescent="0.25">
      <c r="A65" s="31">
        <v>3</v>
      </c>
      <c r="B65" s="297" t="s">
        <v>1171</v>
      </c>
      <c r="C65" s="297" t="s">
        <v>63</v>
      </c>
      <c r="D65" s="110">
        <v>66</v>
      </c>
      <c r="E65" s="315" t="s">
        <v>1173</v>
      </c>
    </row>
    <row r="66" spans="1:6" x14ac:dyDescent="0.25">
      <c r="A66" s="31">
        <v>4</v>
      </c>
      <c r="B66" s="121"/>
      <c r="C66" s="121"/>
      <c r="D66" s="31"/>
      <c r="E66" s="110"/>
    </row>
    <row r="68" spans="1:6" x14ac:dyDescent="0.25">
      <c r="A68" s="28" t="s">
        <v>32</v>
      </c>
      <c r="B68" s="28" t="s">
        <v>44</v>
      </c>
      <c r="C68" s="28"/>
      <c r="D68" s="28"/>
      <c r="E68" s="28"/>
      <c r="F68" s="28"/>
    </row>
    <row r="69" spans="1:6" x14ac:dyDescent="0.25">
      <c r="B69" s="28" t="s">
        <v>45</v>
      </c>
      <c r="C69" s="28"/>
      <c r="D69" s="28"/>
      <c r="E69" s="28"/>
      <c r="F69" s="28"/>
    </row>
    <row r="70" spans="1:6" x14ac:dyDescent="0.25">
      <c r="B70" s="28" t="s">
        <v>46</v>
      </c>
      <c r="C70" s="28"/>
      <c r="D70" s="28"/>
      <c r="E70" s="28"/>
      <c r="F70" s="28"/>
    </row>
    <row r="71" spans="1:6" x14ac:dyDescent="0.25">
      <c r="B71" s="48" t="s">
        <v>54</v>
      </c>
      <c r="C71" s="29"/>
      <c r="D71" s="29"/>
      <c r="E71" s="29"/>
      <c r="F71" s="29"/>
    </row>
    <row r="72" spans="1:6" x14ac:dyDescent="0.25">
      <c r="B72" s="29" t="s">
        <v>48</v>
      </c>
      <c r="C72" s="29"/>
      <c r="D72" s="29"/>
      <c r="E72" s="29"/>
      <c r="F72" s="29"/>
    </row>
    <row r="73" spans="1:6" x14ac:dyDescent="0.25">
      <c r="B73" s="29" t="s">
        <v>49</v>
      </c>
      <c r="C73" s="29"/>
      <c r="D73" s="29"/>
      <c r="E73" s="29"/>
      <c r="F73" s="29"/>
    </row>
    <row r="74" spans="1:6" x14ac:dyDescent="0.25">
      <c r="B74" s="29"/>
    </row>
    <row r="77" spans="1:6" x14ac:dyDescent="0.25">
      <c r="B77" s="161" t="s">
        <v>503</v>
      </c>
    </row>
  </sheetData>
  <mergeCells count="29">
    <mergeCell ref="B34:C34"/>
    <mergeCell ref="B54:C54"/>
    <mergeCell ref="B55:C55"/>
    <mergeCell ref="B56:C56"/>
    <mergeCell ref="B57:C57"/>
    <mergeCell ref="B36:C36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:E5"/>
    <mergeCell ref="B9:C9"/>
    <mergeCell ref="B11:F11"/>
    <mergeCell ref="B12:F12"/>
    <mergeCell ref="B10:E10"/>
    <mergeCell ref="B48:C48"/>
    <mergeCell ref="B59:C59"/>
    <mergeCell ref="B50:C50"/>
    <mergeCell ref="B49:C49"/>
    <mergeCell ref="B51:C51"/>
    <mergeCell ref="B52:C52"/>
    <mergeCell ref="B53:C53"/>
    <mergeCell ref="B58:C58"/>
  </mergeCells>
  <pageMargins left="0.69930555555555596" right="0.69930555555555596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6" tint="0.39997558519241921"/>
  </sheetPr>
  <dimension ref="A1:L77"/>
  <sheetViews>
    <sheetView topLeftCell="A55" workbookViewId="0">
      <selection activeCell="K63" sqref="K63:L63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42578125" customWidth="1"/>
    <col min="6" max="6" width="10" customWidth="1"/>
    <col min="11" max="11" width="9.42578125" bestFit="1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514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75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81">
        <v>204267.14</v>
      </c>
    </row>
    <row r="14" spans="1:6" x14ac:dyDescent="0.25">
      <c r="A14" s="13" t="s">
        <v>14</v>
      </c>
      <c r="B14" s="5" t="s">
        <v>505</v>
      </c>
      <c r="C14" s="5"/>
      <c r="D14" s="5"/>
      <c r="E14" s="90">
        <v>256136.87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379862.48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328732.34999999998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328732.34999999998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47">
        <v>328655.01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817</v>
      </c>
      <c r="C23" s="62"/>
      <c r="D23" s="65"/>
      <c r="E23" s="65">
        <v>2620.17</v>
      </c>
      <c r="F23" s="266"/>
    </row>
    <row r="24" spans="1:6" x14ac:dyDescent="0.25">
      <c r="A24" s="13"/>
      <c r="B24" s="62" t="s">
        <v>182</v>
      </c>
      <c r="C24" s="62"/>
      <c r="D24" s="65"/>
      <c r="E24" s="65">
        <v>35227.43</v>
      </c>
    </row>
    <row r="25" spans="1:6" x14ac:dyDescent="0.25">
      <c r="A25" s="13"/>
      <c r="B25" s="62" t="s">
        <v>183</v>
      </c>
      <c r="C25" s="62"/>
      <c r="D25" s="65"/>
      <c r="E25" s="65">
        <v>28318.85</v>
      </c>
    </row>
    <row r="26" spans="1:6" x14ac:dyDescent="0.25">
      <c r="A26" s="13"/>
      <c r="B26" s="62" t="s">
        <v>184</v>
      </c>
      <c r="C26" s="62"/>
      <c r="D26" s="65"/>
      <c r="E26" s="65">
        <v>23032.959999999999</v>
      </c>
    </row>
    <row r="27" spans="1:6" x14ac:dyDescent="0.25">
      <c r="A27" s="13"/>
      <c r="B27" s="62" t="s">
        <v>818</v>
      </c>
      <c r="C27" s="62"/>
      <c r="D27" s="65"/>
      <c r="E27" s="65">
        <v>2131.86</v>
      </c>
    </row>
    <row r="28" spans="1:6" x14ac:dyDescent="0.25">
      <c r="A28" s="13"/>
      <c r="B28" s="62" t="s">
        <v>819</v>
      </c>
      <c r="C28" s="62"/>
      <c r="D28" s="65"/>
      <c r="E28" s="65">
        <v>2913.92</v>
      </c>
    </row>
    <row r="29" spans="1:6" x14ac:dyDescent="0.25">
      <c r="A29" s="13"/>
      <c r="B29" s="62" t="s">
        <v>185</v>
      </c>
      <c r="C29" s="62"/>
      <c r="D29" s="65"/>
      <c r="E29" s="65">
        <v>28265.22</v>
      </c>
    </row>
    <row r="30" spans="1:6" x14ac:dyDescent="0.25">
      <c r="A30" s="13"/>
      <c r="B30" s="62" t="s">
        <v>820</v>
      </c>
      <c r="C30" s="62"/>
      <c r="D30" s="65"/>
      <c r="E30" s="65">
        <v>9122.35</v>
      </c>
    </row>
    <row r="31" spans="1:6" x14ac:dyDescent="0.25">
      <c r="A31" s="13"/>
      <c r="B31" s="62" t="s">
        <v>821</v>
      </c>
      <c r="C31" s="62"/>
      <c r="D31" s="65"/>
      <c r="E31" s="65">
        <v>6570.29</v>
      </c>
    </row>
    <row r="32" spans="1:6" x14ac:dyDescent="0.25">
      <c r="A32" s="13"/>
      <c r="B32" s="62" t="s">
        <v>822</v>
      </c>
      <c r="C32" s="62"/>
      <c r="D32" s="65"/>
      <c r="E32" s="65">
        <v>11890.4</v>
      </c>
    </row>
    <row r="33" spans="1:11" x14ac:dyDescent="0.25">
      <c r="A33" s="13"/>
      <c r="B33" s="62" t="s">
        <v>823</v>
      </c>
      <c r="C33" s="62"/>
      <c r="D33" s="65"/>
      <c r="E33" s="65">
        <v>8386.76</v>
      </c>
    </row>
    <row r="34" spans="1:11" x14ac:dyDescent="0.25">
      <c r="A34" s="13"/>
      <c r="B34" s="62" t="s">
        <v>824</v>
      </c>
      <c r="C34" s="62"/>
      <c r="D34" s="65"/>
      <c r="E34" s="65">
        <v>7125.66</v>
      </c>
    </row>
    <row r="35" spans="1:11" x14ac:dyDescent="0.25">
      <c r="A35" s="13" t="s">
        <v>24</v>
      </c>
      <c r="B35" s="11" t="s">
        <v>36</v>
      </c>
      <c r="C35" s="11"/>
      <c r="D35" s="11"/>
      <c r="E35" s="14"/>
      <c r="F35" s="28"/>
    </row>
    <row r="36" spans="1:11" x14ac:dyDescent="0.25">
      <c r="A36" s="13"/>
      <c r="B36" s="11" t="s">
        <v>38</v>
      </c>
      <c r="C36" s="11"/>
      <c r="D36" s="11"/>
      <c r="E36" s="14"/>
      <c r="F36" s="28"/>
    </row>
    <row r="37" spans="1:11" x14ac:dyDescent="0.25">
      <c r="A37" s="13"/>
      <c r="B37" s="11" t="s">
        <v>37</v>
      </c>
      <c r="C37" s="5"/>
      <c r="D37" s="5"/>
      <c r="E37" s="1"/>
    </row>
    <row r="38" spans="1:11" x14ac:dyDescent="0.25">
      <c r="A38" s="8" t="s">
        <v>27</v>
      </c>
      <c r="B38" s="365" t="s">
        <v>28</v>
      </c>
      <c r="C38" s="366"/>
      <c r="D38" s="6"/>
      <c r="E38" s="12" t="s">
        <v>29</v>
      </c>
    </row>
    <row r="39" spans="1:11" x14ac:dyDescent="0.25">
      <c r="A39" s="8">
        <v>1</v>
      </c>
      <c r="B39" s="9" t="s">
        <v>484</v>
      </c>
      <c r="C39" s="61"/>
      <c r="D39" s="6"/>
      <c r="E39" s="76">
        <f>'[3]В19-21'!$F$10</f>
        <v>99677.172000000006</v>
      </c>
    </row>
    <row r="40" spans="1:11" x14ac:dyDescent="0.25">
      <c r="A40" s="8">
        <v>2</v>
      </c>
      <c r="B40" s="360" t="s">
        <v>380</v>
      </c>
      <c r="C40" s="360"/>
      <c r="D40" s="6"/>
      <c r="E40" s="76">
        <f>'[3]В19-21'!$F$11</f>
        <v>5230.8719999999994</v>
      </c>
    </row>
    <row r="41" spans="1:11" x14ac:dyDescent="0.25">
      <c r="A41" s="8">
        <v>3</v>
      </c>
      <c r="B41" s="359" t="s">
        <v>381</v>
      </c>
      <c r="C41" s="359"/>
      <c r="D41" s="6"/>
      <c r="E41" s="76">
        <f>'[3]В19-21'!$F$12</f>
        <v>31966.44</v>
      </c>
    </row>
    <row r="42" spans="1:11" x14ac:dyDescent="0.25">
      <c r="A42" s="8">
        <v>4</v>
      </c>
      <c r="B42" s="31" t="s">
        <v>509</v>
      </c>
      <c r="C42" s="31"/>
      <c r="D42" s="6"/>
      <c r="E42" s="31">
        <v>12174.12</v>
      </c>
    </row>
    <row r="43" spans="1:11" x14ac:dyDescent="0.25">
      <c r="A43" s="8">
        <v>5</v>
      </c>
      <c r="B43" s="359" t="s">
        <v>2</v>
      </c>
      <c r="C43" s="359"/>
      <c r="D43" s="6"/>
      <c r="E43" s="31">
        <v>2382.8200000000002</v>
      </c>
      <c r="K43" s="75"/>
    </row>
    <row r="44" spans="1:11" x14ac:dyDescent="0.25">
      <c r="A44" s="8">
        <v>6</v>
      </c>
      <c r="B44" s="359" t="s">
        <v>3</v>
      </c>
      <c r="C44" s="359"/>
      <c r="D44" s="6"/>
      <c r="E44" s="31">
        <v>8000</v>
      </c>
      <c r="K44" s="75"/>
    </row>
    <row r="45" spans="1:11" x14ac:dyDescent="0.25">
      <c r="A45" s="8">
        <v>7</v>
      </c>
      <c r="B45" s="360" t="s">
        <v>30</v>
      </c>
      <c r="C45" s="360"/>
      <c r="D45" s="6"/>
      <c r="E45" s="76">
        <f>'[3]В19-21'!$F$17</f>
        <v>18889.260000000002</v>
      </c>
    </row>
    <row r="46" spans="1:11" x14ac:dyDescent="0.25">
      <c r="A46" s="8">
        <v>8</v>
      </c>
      <c r="B46" s="359" t="s">
        <v>382</v>
      </c>
      <c r="C46" s="359"/>
      <c r="D46" s="6"/>
      <c r="E46" s="31">
        <v>480.7</v>
      </c>
      <c r="K46" s="75"/>
    </row>
    <row r="47" spans="1:11" x14ac:dyDescent="0.25">
      <c r="A47" s="8">
        <v>9</v>
      </c>
      <c r="B47" s="359" t="s">
        <v>383</v>
      </c>
      <c r="C47" s="359"/>
      <c r="D47" s="6"/>
      <c r="E47" s="76">
        <v>2160</v>
      </c>
      <c r="K47" s="75"/>
    </row>
    <row r="48" spans="1:11" x14ac:dyDescent="0.25">
      <c r="A48" s="8">
        <v>10</v>
      </c>
      <c r="B48" s="360" t="s">
        <v>384</v>
      </c>
      <c r="C48" s="360"/>
      <c r="D48" s="6"/>
      <c r="E48" s="31">
        <v>1162.42</v>
      </c>
      <c r="K48" s="75"/>
    </row>
    <row r="49" spans="1:12" x14ac:dyDescent="0.25">
      <c r="A49" s="8">
        <v>11</v>
      </c>
      <c r="B49" s="359" t="s">
        <v>385</v>
      </c>
      <c r="C49" s="359"/>
      <c r="D49" s="6"/>
      <c r="E49" s="76">
        <f>'[3]В19-21'!$F$24</f>
        <v>99677.172000000006</v>
      </c>
    </row>
    <row r="50" spans="1:12" x14ac:dyDescent="0.25">
      <c r="A50" s="8">
        <v>12</v>
      </c>
      <c r="B50" s="359" t="s">
        <v>438</v>
      </c>
      <c r="C50" s="359"/>
      <c r="D50" s="6"/>
      <c r="E50" s="76">
        <v>0</v>
      </c>
    </row>
    <row r="51" spans="1:12" x14ac:dyDescent="0.25">
      <c r="A51" s="8">
        <v>13</v>
      </c>
      <c r="B51" s="359" t="s">
        <v>411</v>
      </c>
      <c r="C51" s="359"/>
      <c r="D51" s="6"/>
      <c r="E51" s="83">
        <v>3255.95</v>
      </c>
    </row>
    <row r="52" spans="1:12" x14ac:dyDescent="0.25">
      <c r="A52" s="8">
        <v>14</v>
      </c>
      <c r="B52" s="359" t="s">
        <v>393</v>
      </c>
      <c r="C52" s="359"/>
      <c r="D52" s="6"/>
      <c r="E52" s="76">
        <f>'[3]В19-21'!$F$27</f>
        <v>3487.2479999999996</v>
      </c>
    </row>
    <row r="53" spans="1:12" x14ac:dyDescent="0.25">
      <c r="A53" s="8">
        <v>15</v>
      </c>
      <c r="B53" s="359" t="s">
        <v>388</v>
      </c>
      <c r="C53" s="359"/>
      <c r="D53" s="6"/>
      <c r="E53" s="31">
        <v>19196.41</v>
      </c>
    </row>
    <row r="54" spans="1:12" x14ac:dyDescent="0.25">
      <c r="A54" s="8">
        <v>16</v>
      </c>
      <c r="B54" s="359" t="s">
        <v>1253</v>
      </c>
      <c r="C54" s="359"/>
      <c r="D54" s="6"/>
      <c r="E54" s="76">
        <v>0</v>
      </c>
    </row>
    <row r="55" spans="1:12" x14ac:dyDescent="0.25">
      <c r="A55" s="8">
        <v>17</v>
      </c>
      <c r="B55" s="362" t="s">
        <v>4</v>
      </c>
      <c r="C55" s="363"/>
      <c r="D55" s="6"/>
      <c r="E55" s="76">
        <f>'[3]В19-21'!$F$30</f>
        <v>139489.91999999998</v>
      </c>
    </row>
    <row r="56" spans="1:12" x14ac:dyDescent="0.25">
      <c r="A56" s="8">
        <v>18</v>
      </c>
      <c r="B56" s="359" t="s">
        <v>455</v>
      </c>
      <c r="C56" s="359"/>
      <c r="D56" s="6"/>
      <c r="E56" s="76">
        <f>[4]В19!$E$56</f>
        <v>39282.181696799998</v>
      </c>
      <c r="K56" s="75"/>
    </row>
    <row r="57" spans="1:12" x14ac:dyDescent="0.25">
      <c r="A57" s="8">
        <v>19</v>
      </c>
      <c r="B57" s="362" t="s">
        <v>480</v>
      </c>
      <c r="C57" s="363"/>
      <c r="D57" s="6"/>
      <c r="E57" s="76">
        <v>37045.64</v>
      </c>
    </row>
    <row r="58" spans="1:12" x14ac:dyDescent="0.25">
      <c r="A58" s="8">
        <v>20</v>
      </c>
      <c r="B58" s="362" t="s">
        <v>481</v>
      </c>
      <c r="C58" s="363"/>
      <c r="D58" s="6"/>
      <c r="E58" s="76">
        <v>4060.29</v>
      </c>
    </row>
    <row r="59" spans="1:12" x14ac:dyDescent="0.25">
      <c r="A59" s="8">
        <v>21</v>
      </c>
      <c r="B59" s="362" t="s">
        <v>482</v>
      </c>
      <c r="C59" s="363"/>
      <c r="D59" s="6"/>
      <c r="E59" s="76">
        <v>43573.55</v>
      </c>
    </row>
    <row r="60" spans="1:12" x14ac:dyDescent="0.25">
      <c r="A60" s="8">
        <v>22</v>
      </c>
      <c r="B60" s="362" t="s">
        <v>483</v>
      </c>
      <c r="C60" s="363"/>
      <c r="D60" s="6"/>
      <c r="E60" s="76">
        <v>6898.38</v>
      </c>
    </row>
    <row r="61" spans="1:12" x14ac:dyDescent="0.25">
      <c r="A61" s="8">
        <v>23</v>
      </c>
      <c r="B61" s="364" t="s">
        <v>488</v>
      </c>
      <c r="C61" s="364"/>
      <c r="D61" s="6"/>
      <c r="E61" s="83">
        <f>SUM(E39:E60)</f>
        <v>578090.54569680011</v>
      </c>
      <c r="H61" s="74"/>
      <c r="I61" s="74"/>
      <c r="J61" s="74"/>
      <c r="K61" s="353"/>
    </row>
    <row r="62" spans="1:12" x14ac:dyDescent="0.25">
      <c r="A62" s="8">
        <v>24</v>
      </c>
      <c r="B62" s="364" t="s">
        <v>507</v>
      </c>
      <c r="C62" s="361"/>
      <c r="D62" s="6"/>
      <c r="E62" s="83">
        <f>E19+B21</f>
        <v>657387.36</v>
      </c>
      <c r="H62" s="74"/>
      <c r="I62" s="74"/>
      <c r="J62" s="74"/>
      <c r="K62" s="351"/>
      <c r="L62" s="75"/>
    </row>
    <row r="63" spans="1:12" x14ac:dyDescent="0.25">
      <c r="A63" s="13"/>
      <c r="B63" s="114"/>
      <c r="C63" s="114"/>
      <c r="D63" s="5"/>
      <c r="E63" s="90"/>
      <c r="H63" s="74"/>
      <c r="I63" s="74"/>
      <c r="J63" s="74"/>
      <c r="K63" s="74"/>
    </row>
    <row r="64" spans="1:12" x14ac:dyDescent="0.25">
      <c r="A64" s="28" t="s">
        <v>31</v>
      </c>
      <c r="B64" s="5" t="s">
        <v>429</v>
      </c>
      <c r="F64" s="79"/>
      <c r="H64" s="74"/>
      <c r="I64" s="74"/>
      <c r="J64" s="74"/>
      <c r="K64" s="74"/>
    </row>
    <row r="65" spans="1:11" x14ac:dyDescent="0.25">
      <c r="B65" s="11" t="s">
        <v>35</v>
      </c>
      <c r="H65" s="74"/>
      <c r="I65" s="74"/>
      <c r="J65" s="74"/>
      <c r="K65" s="74"/>
    </row>
    <row r="66" spans="1:11" x14ac:dyDescent="0.25">
      <c r="A66" s="38" t="s">
        <v>27</v>
      </c>
      <c r="B66" s="36" t="s">
        <v>39</v>
      </c>
      <c r="C66" s="33" t="s">
        <v>42</v>
      </c>
      <c r="D66" s="33"/>
      <c r="E66" s="33" t="s">
        <v>43</v>
      </c>
      <c r="H66" s="74"/>
      <c r="I66" s="74"/>
      <c r="J66" s="74"/>
      <c r="K66" s="74"/>
    </row>
    <row r="67" spans="1:11" x14ac:dyDescent="0.25">
      <c r="B67" s="124"/>
      <c r="C67" s="124"/>
      <c r="H67" s="74"/>
      <c r="I67" s="74"/>
      <c r="J67" s="74"/>
      <c r="K67" s="74"/>
    </row>
    <row r="68" spans="1:11" x14ac:dyDescent="0.25">
      <c r="A68" s="28" t="s">
        <v>32</v>
      </c>
      <c r="B68" s="28" t="s">
        <v>44</v>
      </c>
      <c r="C68" s="28"/>
      <c r="D68" s="28"/>
      <c r="E68" s="28"/>
      <c r="F68" s="28"/>
      <c r="H68" s="74"/>
      <c r="I68" s="74"/>
      <c r="J68" s="74"/>
      <c r="K68" s="74"/>
    </row>
    <row r="69" spans="1:11" x14ac:dyDescent="0.25">
      <c r="B69" s="28" t="s">
        <v>45</v>
      </c>
      <c r="C69" s="28"/>
      <c r="D69" s="28"/>
      <c r="E69" s="28"/>
      <c r="F69" s="28"/>
      <c r="H69" s="74"/>
      <c r="I69" s="74"/>
      <c r="J69" s="74"/>
      <c r="K69" s="74"/>
    </row>
    <row r="70" spans="1:11" x14ac:dyDescent="0.25">
      <c r="B70" s="28" t="s">
        <v>46</v>
      </c>
      <c r="C70" s="28"/>
      <c r="D70" s="28"/>
      <c r="E70" s="28"/>
      <c r="F70" s="28"/>
    </row>
    <row r="71" spans="1:11" x14ac:dyDescent="0.25">
      <c r="B71" s="50" t="s">
        <v>54</v>
      </c>
      <c r="C71" s="29"/>
      <c r="D71" s="29"/>
      <c r="E71" s="29"/>
      <c r="F71" s="29"/>
    </row>
    <row r="72" spans="1:11" x14ac:dyDescent="0.25">
      <c r="B72" s="29" t="s">
        <v>48</v>
      </c>
      <c r="C72" s="29"/>
      <c r="D72" s="29"/>
      <c r="E72" s="29"/>
      <c r="F72" s="29"/>
    </row>
    <row r="73" spans="1:11" x14ac:dyDescent="0.25">
      <c r="B73" s="29" t="s">
        <v>49</v>
      </c>
      <c r="C73" s="29"/>
      <c r="D73" s="29"/>
      <c r="E73" s="29"/>
      <c r="F73" s="29"/>
    </row>
    <row r="74" spans="1:11" x14ac:dyDescent="0.25">
      <c r="B74" s="29"/>
    </row>
    <row r="77" spans="1:11" x14ac:dyDescent="0.25">
      <c r="B77" s="161" t="s">
        <v>513</v>
      </c>
    </row>
  </sheetData>
  <mergeCells count="28">
    <mergeCell ref="B5:E5"/>
    <mergeCell ref="B9:C9"/>
    <mergeCell ref="B11:F11"/>
    <mergeCell ref="B12:F12"/>
    <mergeCell ref="B10:E10"/>
    <mergeCell ref="B62:C62"/>
    <mergeCell ref="B61:C61"/>
    <mergeCell ref="B40:C40"/>
    <mergeCell ref="B41:C41"/>
    <mergeCell ref="B43:C43"/>
    <mergeCell ref="B44:C44"/>
    <mergeCell ref="B45:C45"/>
    <mergeCell ref="B57:C57"/>
    <mergeCell ref="B58:C58"/>
    <mergeCell ref="B59:C59"/>
    <mergeCell ref="B60:C60"/>
    <mergeCell ref="B38:C38"/>
    <mergeCell ref="B53:C53"/>
    <mergeCell ref="B54:C54"/>
    <mergeCell ref="B55:C55"/>
    <mergeCell ref="B56:C56"/>
    <mergeCell ref="B48:C48"/>
    <mergeCell ref="B49:C49"/>
    <mergeCell ref="B50:C50"/>
    <mergeCell ref="B51:C51"/>
    <mergeCell ref="B52:C52"/>
    <mergeCell ref="B46:C46"/>
    <mergeCell ref="B47:C47"/>
  </mergeCells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rgb="FF92D050"/>
  </sheetPr>
  <dimension ref="A1:M75"/>
  <sheetViews>
    <sheetView topLeftCell="A43" workbookViewId="0">
      <selection activeCell="I49" sqref="I49"/>
    </sheetView>
  </sheetViews>
  <sheetFormatPr defaultRowHeight="15" x14ac:dyDescent="0.25"/>
  <cols>
    <col min="1" max="1" width="4.5703125" customWidth="1"/>
    <col min="2" max="2" width="41.85546875" customWidth="1"/>
    <col min="3" max="3" width="14.5703125" customWidth="1"/>
    <col min="4" max="4" width="11" customWidth="1"/>
    <col min="5" max="5" width="11.5703125" customWidth="1"/>
    <col min="6" max="6" width="10" customWidth="1"/>
    <col min="10" max="10" width="9.5703125" bestFit="1" customWidth="1"/>
    <col min="12" max="12" width="9.5703125" bestFit="1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125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124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76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81">
        <v>150756.31</v>
      </c>
    </row>
    <row r="14" spans="1:6" x14ac:dyDescent="0.25">
      <c r="A14" s="13" t="s">
        <v>14</v>
      </c>
      <c r="B14" s="5" t="s">
        <v>505</v>
      </c>
      <c r="C14" s="5"/>
      <c r="D14" s="5"/>
      <c r="E14" s="90">
        <v>65387.519999999997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728398.23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685844.38</v>
      </c>
      <c r="F18" s="266"/>
    </row>
    <row r="19" spans="1:6" x14ac:dyDescent="0.25">
      <c r="A19" s="13"/>
      <c r="B19" s="25" t="s">
        <v>20</v>
      </c>
      <c r="C19" s="26"/>
      <c r="D19" s="27"/>
      <c r="E19" s="15">
        <v>685844.38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9900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825</v>
      </c>
      <c r="C23" s="62"/>
      <c r="D23" s="65"/>
      <c r="E23" s="65">
        <v>9127.16</v>
      </c>
      <c r="F23" s="266"/>
    </row>
    <row r="24" spans="1:6" x14ac:dyDescent="0.25">
      <c r="A24" s="13"/>
      <c r="B24" s="62" t="s">
        <v>826</v>
      </c>
      <c r="C24" s="62"/>
      <c r="D24" s="65"/>
      <c r="E24" s="65">
        <v>21193.06</v>
      </c>
    </row>
    <row r="25" spans="1:6" x14ac:dyDescent="0.25">
      <c r="A25" s="13"/>
      <c r="B25" s="62" t="s">
        <v>827</v>
      </c>
      <c r="C25" s="62"/>
      <c r="D25" s="65"/>
      <c r="E25" s="65">
        <v>3017.93</v>
      </c>
    </row>
    <row r="26" spans="1:6" x14ac:dyDescent="0.25">
      <c r="A26" s="13"/>
      <c r="B26" s="62" t="s">
        <v>186</v>
      </c>
      <c r="C26" s="62"/>
      <c r="D26" s="65"/>
      <c r="E26" s="65">
        <v>45556.32</v>
      </c>
    </row>
    <row r="27" spans="1:6" x14ac:dyDescent="0.25">
      <c r="A27" s="13"/>
      <c r="B27" s="62" t="s">
        <v>828</v>
      </c>
      <c r="C27" s="62"/>
      <c r="D27" s="65"/>
      <c r="E27" s="65">
        <v>4760.1400000000003</v>
      </c>
    </row>
    <row r="28" spans="1:6" x14ac:dyDescent="0.25">
      <c r="A28" s="13"/>
      <c r="B28" s="24"/>
      <c r="C28" s="5"/>
      <c r="D28" s="5"/>
      <c r="E28" s="1"/>
    </row>
    <row r="29" spans="1:6" x14ac:dyDescent="0.25">
      <c r="A29" s="13" t="s">
        <v>24</v>
      </c>
      <c r="B29" s="11" t="s">
        <v>36</v>
      </c>
      <c r="C29" s="11"/>
      <c r="D29" s="11"/>
      <c r="E29" s="14"/>
      <c r="F29" s="28"/>
    </row>
    <row r="30" spans="1:6" x14ac:dyDescent="0.25">
      <c r="A30" s="13"/>
      <c r="B30" s="11" t="s">
        <v>38</v>
      </c>
      <c r="C30" s="11"/>
      <c r="D30" s="11"/>
      <c r="E30" s="14"/>
      <c r="F30" s="28"/>
    </row>
    <row r="31" spans="1:6" x14ac:dyDescent="0.25">
      <c r="A31" s="13"/>
      <c r="B31" s="11" t="s">
        <v>37</v>
      </c>
      <c r="C31" s="5"/>
      <c r="D31" s="5"/>
      <c r="E31" s="1"/>
    </row>
    <row r="32" spans="1:6" x14ac:dyDescent="0.25">
      <c r="A32" s="8" t="s">
        <v>27</v>
      </c>
      <c r="B32" s="365" t="s">
        <v>28</v>
      </c>
      <c r="C32" s="366"/>
      <c r="D32" s="6"/>
      <c r="E32" s="12" t="s">
        <v>29</v>
      </c>
    </row>
    <row r="33" spans="1:12" x14ac:dyDescent="0.25">
      <c r="A33" s="8">
        <v>1</v>
      </c>
      <c r="B33" s="9" t="s">
        <v>484</v>
      </c>
      <c r="C33" s="61"/>
      <c r="D33" s="6"/>
      <c r="E33" s="76">
        <v>58512.1</v>
      </c>
      <c r="J33" s="75">
        <f>'[3]В21-21'!$F$10</f>
        <v>58512.095999999998</v>
      </c>
      <c r="L33" s="75">
        <f>E33-J33</f>
        <v>4.0000000008149073E-3</v>
      </c>
    </row>
    <row r="34" spans="1:12" x14ac:dyDescent="0.25">
      <c r="A34" s="8">
        <v>2</v>
      </c>
      <c r="B34" s="360" t="s">
        <v>380</v>
      </c>
      <c r="C34" s="360"/>
      <c r="D34" s="6"/>
      <c r="E34" s="76">
        <f>'[3]В21-21'!$F$11</f>
        <v>2566.3200000000002</v>
      </c>
    </row>
    <row r="35" spans="1:12" x14ac:dyDescent="0.25">
      <c r="A35" s="8">
        <v>3</v>
      </c>
      <c r="B35" s="359" t="s">
        <v>381</v>
      </c>
      <c r="C35" s="359"/>
      <c r="D35" s="6"/>
      <c r="E35" s="76">
        <f>'[3]В21-21'!$F$12</f>
        <v>22326.983999999997</v>
      </c>
    </row>
    <row r="36" spans="1:12" x14ac:dyDescent="0.25">
      <c r="A36" s="8">
        <v>4</v>
      </c>
      <c r="B36" s="31" t="s">
        <v>509</v>
      </c>
      <c r="C36" s="31"/>
      <c r="D36" s="6"/>
      <c r="E36" s="76">
        <f>'[3]В21-21'!$F$13</f>
        <v>7442.3279999999995</v>
      </c>
    </row>
    <row r="37" spans="1:12" x14ac:dyDescent="0.25">
      <c r="A37" s="8">
        <v>5</v>
      </c>
      <c r="B37" s="359" t="s">
        <v>2</v>
      </c>
      <c r="C37" s="359"/>
      <c r="D37" s="6"/>
      <c r="E37" s="76">
        <v>1382.48</v>
      </c>
      <c r="J37" s="75"/>
      <c r="L37" s="75"/>
    </row>
    <row r="38" spans="1:12" x14ac:dyDescent="0.25">
      <c r="A38" s="8">
        <v>6</v>
      </c>
      <c r="B38" s="359" t="s">
        <v>3</v>
      </c>
      <c r="C38" s="359"/>
      <c r="D38" s="6"/>
      <c r="E38" s="76">
        <v>5600</v>
      </c>
      <c r="J38" s="75"/>
      <c r="L38" s="75"/>
    </row>
    <row r="39" spans="1:12" x14ac:dyDescent="0.25">
      <c r="A39" s="8">
        <v>7</v>
      </c>
      <c r="B39" s="360" t="s">
        <v>30</v>
      </c>
      <c r="C39" s="360"/>
      <c r="D39" s="6"/>
      <c r="E39" s="76">
        <f>'[3]В21-21'!$F$17</f>
        <v>17964.239999999998</v>
      </c>
    </row>
    <row r="40" spans="1:12" x14ac:dyDescent="0.25">
      <c r="A40" s="8">
        <v>8</v>
      </c>
      <c r="B40" s="359" t="s">
        <v>382</v>
      </c>
      <c r="C40" s="359"/>
      <c r="D40" s="6"/>
      <c r="E40" s="76">
        <v>480.7</v>
      </c>
      <c r="J40" s="75"/>
      <c r="L40" s="75"/>
    </row>
    <row r="41" spans="1:12" x14ac:dyDescent="0.25">
      <c r="A41" s="8">
        <v>9</v>
      </c>
      <c r="B41" s="362" t="s">
        <v>383</v>
      </c>
      <c r="C41" s="363"/>
      <c r="D41" s="6"/>
      <c r="E41" s="76">
        <v>1960</v>
      </c>
      <c r="J41" s="75"/>
      <c r="L41" s="75"/>
    </row>
    <row r="42" spans="1:12" x14ac:dyDescent="0.25">
      <c r="A42" s="8">
        <v>10</v>
      </c>
      <c r="B42" s="359" t="s">
        <v>1244</v>
      </c>
      <c r="C42" s="359"/>
      <c r="D42" s="6"/>
      <c r="E42" s="76">
        <v>8922.35</v>
      </c>
      <c r="J42" s="75"/>
      <c r="K42" s="341"/>
      <c r="L42" s="75"/>
    </row>
    <row r="43" spans="1:12" x14ac:dyDescent="0.25">
      <c r="A43" s="8">
        <v>11</v>
      </c>
      <c r="B43" s="360" t="s">
        <v>384</v>
      </c>
      <c r="C43" s="360"/>
      <c r="D43" s="6"/>
      <c r="E43" s="76">
        <v>1539.79</v>
      </c>
      <c r="J43" s="75"/>
      <c r="L43" s="75"/>
    </row>
    <row r="44" spans="1:12" x14ac:dyDescent="0.25">
      <c r="A44" s="8">
        <v>12</v>
      </c>
      <c r="B44" s="359" t="s">
        <v>385</v>
      </c>
      <c r="C44" s="359"/>
      <c r="D44" s="6"/>
      <c r="E44" s="76">
        <f>'[3]В21-21'!$F$24</f>
        <v>93670.68</v>
      </c>
    </row>
    <row r="45" spans="1:12" x14ac:dyDescent="0.25">
      <c r="A45" s="8">
        <v>13</v>
      </c>
      <c r="B45" s="359" t="s">
        <v>386</v>
      </c>
      <c r="C45" s="359"/>
      <c r="D45" s="6"/>
      <c r="E45" s="76">
        <v>107568.48</v>
      </c>
    </row>
    <row r="46" spans="1:12" x14ac:dyDescent="0.25">
      <c r="A46" s="8">
        <v>14</v>
      </c>
      <c r="B46" s="359" t="s">
        <v>411</v>
      </c>
      <c r="C46" s="359"/>
      <c r="D46" s="6"/>
      <c r="E46" s="83">
        <v>6754.31</v>
      </c>
      <c r="L46" s="75"/>
    </row>
    <row r="47" spans="1:12" x14ac:dyDescent="0.25">
      <c r="A47" s="8">
        <v>15</v>
      </c>
      <c r="B47" s="362" t="s">
        <v>1020</v>
      </c>
      <c r="C47" s="363"/>
      <c r="D47" s="6"/>
      <c r="E47" s="83">
        <v>12637.04</v>
      </c>
      <c r="L47" s="75"/>
    </row>
    <row r="48" spans="1:12" x14ac:dyDescent="0.25">
      <c r="A48" s="8">
        <v>16</v>
      </c>
      <c r="B48" s="359" t="s">
        <v>393</v>
      </c>
      <c r="C48" s="359"/>
      <c r="D48" s="6"/>
      <c r="E48" s="76">
        <f>'[3]В21-21'!$F$27</f>
        <v>3079.5839999999998</v>
      </c>
    </row>
    <row r="49" spans="1:13" x14ac:dyDescent="0.25">
      <c r="A49" s="8">
        <v>17</v>
      </c>
      <c r="B49" s="359" t="s">
        <v>388</v>
      </c>
      <c r="C49" s="359"/>
      <c r="D49" s="6"/>
      <c r="E49" s="76">
        <v>11651.56</v>
      </c>
      <c r="L49" s="75"/>
    </row>
    <row r="50" spans="1:13" x14ac:dyDescent="0.25">
      <c r="A50" s="8">
        <v>18</v>
      </c>
      <c r="B50" s="359" t="s">
        <v>53</v>
      </c>
      <c r="C50" s="359"/>
      <c r="D50" s="6"/>
      <c r="E50" s="76">
        <v>120799.73</v>
      </c>
      <c r="L50" s="75"/>
      <c r="M50" s="273" t="s">
        <v>1021</v>
      </c>
    </row>
    <row r="51" spans="1:13" x14ac:dyDescent="0.25">
      <c r="A51" s="8">
        <v>19</v>
      </c>
      <c r="B51" s="362" t="s">
        <v>4</v>
      </c>
      <c r="C51" s="363"/>
      <c r="D51" s="6"/>
      <c r="E51" s="76">
        <f>'[3]В21-21'!$F$30</f>
        <v>104962.488</v>
      </c>
    </row>
    <row r="52" spans="1:13" x14ac:dyDescent="0.25">
      <c r="A52" s="8">
        <v>20</v>
      </c>
      <c r="B52" s="359" t="s">
        <v>457</v>
      </c>
      <c r="C52" s="359"/>
      <c r="D52" s="6"/>
      <c r="E52" s="76">
        <f>[4]В21!$E$52</f>
        <v>41574.205426900007</v>
      </c>
      <c r="J52" s="75"/>
      <c r="L52" s="75"/>
    </row>
    <row r="53" spans="1:13" x14ac:dyDescent="0.25">
      <c r="A53" s="8">
        <v>21</v>
      </c>
      <c r="B53" s="362" t="s">
        <v>480</v>
      </c>
      <c r="C53" s="363"/>
      <c r="D53" s="6"/>
      <c r="E53" s="76">
        <v>20964.759999999998</v>
      </c>
      <c r="L53" s="75"/>
    </row>
    <row r="54" spans="1:13" x14ac:dyDescent="0.25">
      <c r="A54" s="8">
        <v>22</v>
      </c>
      <c r="B54" s="362" t="s">
        <v>481</v>
      </c>
      <c r="C54" s="363"/>
      <c r="D54" s="6"/>
      <c r="E54" s="76">
        <v>3216.27</v>
      </c>
      <c r="L54" s="75"/>
    </row>
    <row r="55" spans="1:13" x14ac:dyDescent="0.25">
      <c r="A55" s="8">
        <v>23</v>
      </c>
      <c r="B55" s="362" t="s">
        <v>482</v>
      </c>
      <c r="C55" s="363"/>
      <c r="D55" s="6"/>
      <c r="E55" s="76">
        <v>79425.649999999994</v>
      </c>
      <c r="L55" s="75"/>
    </row>
    <row r="56" spans="1:13" x14ac:dyDescent="0.25">
      <c r="A56" s="8">
        <v>24</v>
      </c>
      <c r="B56" s="362" t="s">
        <v>483</v>
      </c>
      <c r="C56" s="363"/>
      <c r="D56" s="6"/>
      <c r="E56" s="76">
        <v>5464.86</v>
      </c>
      <c r="L56" s="75"/>
    </row>
    <row r="57" spans="1:13" x14ac:dyDescent="0.25">
      <c r="A57" s="8">
        <v>25</v>
      </c>
      <c r="B57" s="364" t="s">
        <v>488</v>
      </c>
      <c r="C57" s="364"/>
      <c r="D57" s="6"/>
      <c r="E57" s="83">
        <f>SUM(E33:E56)</f>
        <v>740466.90942689986</v>
      </c>
      <c r="J57" s="159"/>
    </row>
    <row r="58" spans="1:13" x14ac:dyDescent="0.25">
      <c r="A58" s="8">
        <v>26</v>
      </c>
      <c r="B58" s="364" t="s">
        <v>489</v>
      </c>
      <c r="C58" s="361"/>
      <c r="D58" s="6"/>
      <c r="E58" s="83">
        <f>E19+B21</f>
        <v>695744.38</v>
      </c>
      <c r="J58" s="162"/>
    </row>
    <row r="59" spans="1:13" x14ac:dyDescent="0.25">
      <c r="A59" s="13"/>
      <c r="B59" s="114"/>
      <c r="C59" s="114"/>
      <c r="D59" s="5"/>
      <c r="E59" s="90"/>
    </row>
    <row r="60" spans="1:13" x14ac:dyDescent="0.25">
      <c r="A60" s="28" t="s">
        <v>31</v>
      </c>
      <c r="B60" s="11" t="s">
        <v>34</v>
      </c>
      <c r="F60" s="79"/>
      <c r="M60">
        <v>12</v>
      </c>
    </row>
    <row r="61" spans="1:13" x14ac:dyDescent="0.25">
      <c r="B61" s="11" t="s">
        <v>35</v>
      </c>
    </row>
    <row r="62" spans="1:13" x14ac:dyDescent="0.25">
      <c r="A62" s="38" t="s">
        <v>27</v>
      </c>
      <c r="B62" s="36" t="s">
        <v>39</v>
      </c>
      <c r="C62" s="33" t="s">
        <v>42</v>
      </c>
      <c r="D62" s="33"/>
      <c r="E62" s="33" t="s">
        <v>43</v>
      </c>
    </row>
    <row r="63" spans="1:13" x14ac:dyDescent="0.25">
      <c r="A63" s="32">
        <v>1</v>
      </c>
      <c r="B63" s="121"/>
      <c r="C63" s="121"/>
      <c r="D63" s="31"/>
      <c r="E63" s="31"/>
    </row>
    <row r="64" spans="1:13" x14ac:dyDescent="0.25">
      <c r="A64" s="31"/>
      <c r="B64" s="43"/>
      <c r="C64" s="43"/>
      <c r="D64" s="31"/>
      <c r="E64" s="31"/>
    </row>
    <row r="66" spans="1:6" x14ac:dyDescent="0.25">
      <c r="A66" s="28" t="s">
        <v>32</v>
      </c>
      <c r="B66" s="28" t="s">
        <v>44</v>
      </c>
      <c r="C66" s="28"/>
      <c r="D66" s="28"/>
      <c r="E66" s="28"/>
      <c r="F66" s="28"/>
    </row>
    <row r="67" spans="1:6" x14ac:dyDescent="0.25">
      <c r="B67" s="28" t="s">
        <v>45</v>
      </c>
      <c r="C67" s="28"/>
      <c r="D67" s="28"/>
      <c r="E67" s="28"/>
      <c r="F67" s="28"/>
    </row>
    <row r="68" spans="1:6" x14ac:dyDescent="0.25">
      <c r="B68" s="28" t="s">
        <v>46</v>
      </c>
      <c r="C68" s="28"/>
      <c r="D68" s="28"/>
      <c r="E68" s="28"/>
      <c r="F68" s="28"/>
    </row>
    <row r="69" spans="1:6" x14ac:dyDescent="0.25">
      <c r="B69" s="50" t="s">
        <v>54</v>
      </c>
      <c r="C69" s="29"/>
      <c r="D69" s="29"/>
      <c r="E69" s="29"/>
      <c r="F69" s="29"/>
    </row>
    <row r="70" spans="1:6" x14ac:dyDescent="0.25">
      <c r="B70" s="29" t="s">
        <v>48</v>
      </c>
      <c r="C70" s="29"/>
      <c r="D70" s="29"/>
      <c r="E70" s="29"/>
      <c r="F70" s="29"/>
    </row>
    <row r="71" spans="1:6" x14ac:dyDescent="0.25">
      <c r="B71" s="29" t="s">
        <v>49</v>
      </c>
      <c r="C71" s="29"/>
      <c r="D71" s="29"/>
      <c r="E71" s="29"/>
      <c r="F71" s="29"/>
    </row>
    <row r="75" spans="1:6" x14ac:dyDescent="0.25">
      <c r="B75" s="161" t="s">
        <v>515</v>
      </c>
    </row>
  </sheetData>
  <mergeCells count="30">
    <mergeCell ref="B5:E5"/>
    <mergeCell ref="B9:C9"/>
    <mergeCell ref="B11:F11"/>
    <mergeCell ref="B12:F12"/>
    <mergeCell ref="B10:E10"/>
    <mergeCell ref="B32:C32"/>
    <mergeCell ref="B34:C34"/>
    <mergeCell ref="B35:C35"/>
    <mergeCell ref="B37:C37"/>
    <mergeCell ref="B38:C38"/>
    <mergeCell ref="B39:C39"/>
    <mergeCell ref="B40:C40"/>
    <mergeCell ref="B42:C42"/>
    <mergeCell ref="B43:C43"/>
    <mergeCell ref="B44:C44"/>
    <mergeCell ref="B41:C41"/>
    <mergeCell ref="B45:C45"/>
    <mergeCell ref="B46:C46"/>
    <mergeCell ref="B57:C57"/>
    <mergeCell ref="B58:C58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</mergeCells>
  <pageMargins left="0.69930555555555596" right="0.69930555555555596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rgb="FF92D050"/>
  </sheetPr>
  <dimension ref="A1:K92"/>
  <sheetViews>
    <sheetView topLeftCell="A58" workbookViewId="0">
      <selection activeCell="E64" sqref="E64"/>
    </sheetView>
  </sheetViews>
  <sheetFormatPr defaultRowHeight="15" x14ac:dyDescent="0.25"/>
  <cols>
    <col min="1" max="1" width="4.5703125" customWidth="1"/>
    <col min="2" max="2" width="46.85546875" customWidth="1"/>
    <col min="3" max="3" width="11.42578125" customWidth="1"/>
    <col min="4" max="4" width="10.140625" customWidth="1"/>
    <col min="5" max="5" width="12" customWidth="1"/>
    <col min="6" max="6" width="10" customWidth="1"/>
    <col min="9" max="9" width="9.5703125" bestFit="1" customWidth="1"/>
    <col min="11" max="11" width="10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516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77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517</v>
      </c>
      <c r="C13" s="5"/>
      <c r="D13" s="5"/>
      <c r="E13" s="81">
        <v>789158.07</v>
      </c>
    </row>
    <row r="14" spans="1:6" x14ac:dyDescent="0.25">
      <c r="A14" s="13" t="s">
        <v>14</v>
      </c>
      <c r="B14" s="5" t="s">
        <v>505</v>
      </c>
      <c r="C14" s="5"/>
      <c r="D14" s="5"/>
      <c r="E14" s="90">
        <v>-34475.61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976859.54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922301.31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922301.31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13143.24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187</v>
      </c>
      <c r="C23" s="62"/>
      <c r="D23" s="65"/>
      <c r="E23" s="65">
        <v>17024.560000000001</v>
      </c>
      <c r="F23" s="266"/>
    </row>
    <row r="24" spans="1:6" x14ac:dyDescent="0.25">
      <c r="A24" s="13"/>
      <c r="B24" s="62" t="s">
        <v>188</v>
      </c>
      <c r="C24" s="62"/>
      <c r="D24" s="65"/>
      <c r="E24" s="65">
        <v>2016.06</v>
      </c>
    </row>
    <row r="25" spans="1:6" x14ac:dyDescent="0.25">
      <c r="A25" s="13"/>
      <c r="B25" s="62" t="s">
        <v>189</v>
      </c>
      <c r="C25" s="62"/>
      <c r="D25" s="65"/>
      <c r="E25" s="65">
        <v>61854.47</v>
      </c>
    </row>
    <row r="26" spans="1:6" x14ac:dyDescent="0.25">
      <c r="A26" s="13"/>
      <c r="B26" s="62" t="s">
        <v>190</v>
      </c>
      <c r="C26" s="62"/>
      <c r="D26" s="65"/>
      <c r="E26" s="65">
        <v>14357.75</v>
      </c>
    </row>
    <row r="27" spans="1:6" x14ac:dyDescent="0.25">
      <c r="A27" s="13"/>
      <c r="B27" s="62" t="s">
        <v>191</v>
      </c>
      <c r="C27" s="62"/>
      <c r="D27" s="65"/>
      <c r="E27" s="65">
        <v>29386.94</v>
      </c>
    </row>
    <row r="28" spans="1:6" x14ac:dyDescent="0.25">
      <c r="A28" s="13"/>
      <c r="B28" s="62" t="s">
        <v>192</v>
      </c>
      <c r="C28" s="62"/>
      <c r="D28" s="65"/>
      <c r="E28" s="65">
        <v>22421.11</v>
      </c>
    </row>
    <row r="29" spans="1:6" x14ac:dyDescent="0.25">
      <c r="A29" s="13"/>
      <c r="B29" s="62" t="s">
        <v>829</v>
      </c>
      <c r="C29" s="62"/>
      <c r="D29" s="65"/>
      <c r="E29" s="65">
        <v>2458.91</v>
      </c>
    </row>
    <row r="30" spans="1:6" x14ac:dyDescent="0.25">
      <c r="A30" s="13"/>
      <c r="B30" s="62" t="s">
        <v>830</v>
      </c>
      <c r="C30" s="62"/>
      <c r="D30" s="65"/>
      <c r="E30" s="65">
        <v>2440.4</v>
      </c>
    </row>
    <row r="31" spans="1:6" x14ac:dyDescent="0.25">
      <c r="A31" s="13"/>
      <c r="B31" s="62" t="s">
        <v>193</v>
      </c>
      <c r="C31" s="62"/>
      <c r="D31" s="65"/>
      <c r="E31" s="65">
        <v>214006.35</v>
      </c>
    </row>
    <row r="32" spans="1:6" x14ac:dyDescent="0.25">
      <c r="A32" s="13"/>
      <c r="B32" s="62" t="s">
        <v>831</v>
      </c>
      <c r="C32" s="62"/>
      <c r="D32" s="65"/>
      <c r="E32" s="65">
        <v>9726.26</v>
      </c>
    </row>
    <row r="33" spans="1:6" x14ac:dyDescent="0.25">
      <c r="A33" s="13"/>
      <c r="B33" s="62" t="s">
        <v>832</v>
      </c>
      <c r="C33" s="62"/>
      <c r="D33" s="65"/>
      <c r="E33" s="65">
        <v>14528.23</v>
      </c>
    </row>
    <row r="34" spans="1:6" x14ac:dyDescent="0.25">
      <c r="A34" s="13"/>
      <c r="B34" s="62" t="s">
        <v>194</v>
      </c>
      <c r="C34" s="62"/>
      <c r="D34" s="65"/>
      <c r="E34" s="65">
        <v>141912.69</v>
      </c>
    </row>
    <row r="35" spans="1:6" x14ac:dyDescent="0.25">
      <c r="A35" s="13"/>
      <c r="B35" s="62" t="s">
        <v>195</v>
      </c>
      <c r="C35" s="62"/>
      <c r="D35" s="65"/>
      <c r="E35" s="65">
        <v>24233.94</v>
      </c>
    </row>
    <row r="36" spans="1:6" x14ac:dyDescent="0.25">
      <c r="A36" s="13"/>
      <c r="B36" s="62" t="s">
        <v>196</v>
      </c>
      <c r="C36" s="62"/>
      <c r="D36" s="65"/>
      <c r="E36" s="65">
        <v>50835.35</v>
      </c>
    </row>
    <row r="37" spans="1:6" x14ac:dyDescent="0.25">
      <c r="A37" s="13"/>
      <c r="B37" s="62" t="s">
        <v>833</v>
      </c>
      <c r="C37" s="62"/>
      <c r="D37" s="65"/>
      <c r="E37" s="65">
        <v>4931.4399999999996</v>
      </c>
    </row>
    <row r="38" spans="1:6" x14ac:dyDescent="0.25">
      <c r="A38" s="13"/>
      <c r="B38" s="62" t="s">
        <v>197</v>
      </c>
      <c r="C38" s="62"/>
      <c r="D38" s="65"/>
      <c r="E38" s="65">
        <v>30567.85</v>
      </c>
    </row>
    <row r="39" spans="1:6" x14ac:dyDescent="0.25">
      <c r="A39" s="13"/>
      <c r="B39" s="62" t="s">
        <v>198</v>
      </c>
      <c r="C39" s="62"/>
      <c r="D39" s="65"/>
      <c r="E39" s="65">
        <v>17784.330000000002</v>
      </c>
    </row>
    <row r="40" spans="1:6" x14ac:dyDescent="0.25">
      <c r="A40" s="13"/>
      <c r="B40" s="62" t="s">
        <v>199</v>
      </c>
      <c r="C40" s="62"/>
      <c r="D40" s="65"/>
      <c r="E40" s="65">
        <v>21687.42</v>
      </c>
    </row>
    <row r="41" spans="1:6" x14ac:dyDescent="0.25">
      <c r="A41" s="13"/>
      <c r="B41" s="62" t="s">
        <v>200</v>
      </c>
      <c r="C41" s="62"/>
      <c r="D41" s="65"/>
      <c r="E41" s="65">
        <v>38749.47</v>
      </c>
    </row>
    <row r="42" spans="1:6" x14ac:dyDescent="0.25">
      <c r="A42" s="13" t="s">
        <v>24</v>
      </c>
      <c r="B42" s="11" t="s">
        <v>36</v>
      </c>
      <c r="C42" s="11"/>
      <c r="D42" s="11"/>
      <c r="E42" s="14"/>
      <c r="F42" s="28"/>
    </row>
    <row r="43" spans="1:6" x14ac:dyDescent="0.25">
      <c r="A43" s="13"/>
      <c r="B43" s="11" t="s">
        <v>38</v>
      </c>
      <c r="C43" s="11"/>
      <c r="D43" s="11"/>
      <c r="E43" s="14"/>
      <c r="F43" s="28"/>
    </row>
    <row r="44" spans="1:6" x14ac:dyDescent="0.25">
      <c r="A44" s="13"/>
      <c r="B44" s="11" t="s">
        <v>37</v>
      </c>
      <c r="C44" s="5"/>
      <c r="D44" s="5"/>
      <c r="E44" s="1"/>
    </row>
    <row r="45" spans="1:6" x14ac:dyDescent="0.25">
      <c r="A45" s="8" t="s">
        <v>27</v>
      </c>
      <c r="B45" s="365" t="s">
        <v>28</v>
      </c>
      <c r="C45" s="366"/>
      <c r="D45" s="6"/>
      <c r="E45" s="12" t="s">
        <v>29</v>
      </c>
    </row>
    <row r="46" spans="1:6" x14ac:dyDescent="0.25">
      <c r="A46" s="8">
        <v>1</v>
      </c>
      <c r="B46" s="362" t="s">
        <v>484</v>
      </c>
      <c r="C46" s="363"/>
      <c r="D46" s="6"/>
      <c r="E46" s="76">
        <f>'[3]В22-21'!$F$10</f>
        <v>204414.12000000002</v>
      </c>
    </row>
    <row r="47" spans="1:6" x14ac:dyDescent="0.25">
      <c r="A47" s="8">
        <v>2</v>
      </c>
      <c r="B47" s="360" t="s">
        <v>380</v>
      </c>
      <c r="C47" s="360"/>
      <c r="D47" s="6"/>
      <c r="E47" s="76">
        <f>'[3]В22-21'!$F$11</f>
        <v>9657.36</v>
      </c>
    </row>
    <row r="48" spans="1:6" x14ac:dyDescent="0.25">
      <c r="A48" s="8">
        <v>3</v>
      </c>
      <c r="B48" s="359" t="s">
        <v>381</v>
      </c>
      <c r="C48" s="359"/>
      <c r="D48" s="6"/>
      <c r="E48" s="76">
        <f>'[3]В22-21'!$F$12</f>
        <v>48823.32</v>
      </c>
    </row>
    <row r="49" spans="1:11" x14ac:dyDescent="0.25">
      <c r="A49" s="8">
        <v>4</v>
      </c>
      <c r="B49" s="382" t="s">
        <v>509</v>
      </c>
      <c r="C49" s="370"/>
      <c r="D49" s="6"/>
      <c r="E49" s="76">
        <f>'[3]В22-21'!$F$13</f>
        <v>17168.64</v>
      </c>
    </row>
    <row r="50" spans="1:11" x14ac:dyDescent="0.25">
      <c r="A50" s="8">
        <v>5</v>
      </c>
      <c r="B50" s="359" t="s">
        <v>2</v>
      </c>
      <c r="C50" s="359"/>
      <c r="D50" s="6"/>
      <c r="E50" s="76">
        <v>2460.48</v>
      </c>
      <c r="I50" s="75"/>
      <c r="K50" s="75"/>
    </row>
    <row r="51" spans="1:11" x14ac:dyDescent="0.25">
      <c r="A51" s="8">
        <v>6</v>
      </c>
      <c r="B51" s="359" t="s">
        <v>3</v>
      </c>
      <c r="C51" s="359"/>
      <c r="D51" s="6"/>
      <c r="E51" s="76">
        <v>8800</v>
      </c>
      <c r="I51" s="75"/>
      <c r="K51" s="75"/>
    </row>
    <row r="52" spans="1:11" x14ac:dyDescent="0.25">
      <c r="A52" s="8">
        <v>7</v>
      </c>
      <c r="B52" s="360" t="s">
        <v>30</v>
      </c>
      <c r="C52" s="360"/>
      <c r="D52" s="6"/>
      <c r="E52" s="76">
        <f>'[3]В22-21'!$F$17</f>
        <v>34873.800000000003</v>
      </c>
    </row>
    <row r="53" spans="1:11" x14ac:dyDescent="0.25">
      <c r="A53" s="8">
        <v>8</v>
      </c>
      <c r="B53" s="359" t="s">
        <v>382</v>
      </c>
      <c r="C53" s="359"/>
      <c r="D53" s="6"/>
      <c r="E53" s="76">
        <v>384.56</v>
      </c>
      <c r="I53" s="75"/>
      <c r="K53" s="75"/>
    </row>
    <row r="54" spans="1:11" x14ac:dyDescent="0.25">
      <c r="A54" s="8">
        <v>9</v>
      </c>
      <c r="B54" s="359" t="s">
        <v>383</v>
      </c>
      <c r="C54" s="359"/>
      <c r="D54" s="6"/>
      <c r="E54" s="76">
        <v>4150</v>
      </c>
      <c r="I54" s="75"/>
      <c r="K54" s="75"/>
    </row>
    <row r="55" spans="1:11" x14ac:dyDescent="0.25">
      <c r="A55" s="8">
        <v>10</v>
      </c>
      <c r="B55" s="360" t="s">
        <v>384</v>
      </c>
      <c r="C55" s="360"/>
      <c r="D55" s="6"/>
      <c r="E55" s="76">
        <v>1609.56</v>
      </c>
      <c r="I55" s="75"/>
      <c r="K55" s="75"/>
    </row>
    <row r="56" spans="1:11" x14ac:dyDescent="0.25">
      <c r="A56" s="8">
        <v>11</v>
      </c>
      <c r="B56" s="359" t="s">
        <v>442</v>
      </c>
      <c r="C56" s="359"/>
      <c r="D56" s="6"/>
      <c r="E56" s="76">
        <f>'[3]В22-21'!$F$24</f>
        <v>116961.36000000002</v>
      </c>
    </row>
    <row r="57" spans="1:11" x14ac:dyDescent="0.25">
      <c r="A57" s="8">
        <v>12</v>
      </c>
      <c r="B57" s="359" t="s">
        <v>407</v>
      </c>
      <c r="C57" s="359"/>
      <c r="D57" s="6"/>
      <c r="E57" s="76">
        <v>21575.69</v>
      </c>
      <c r="K57" s="75"/>
    </row>
    <row r="58" spans="1:11" x14ac:dyDescent="0.25">
      <c r="A58" s="8">
        <v>13</v>
      </c>
      <c r="B58" s="359" t="s">
        <v>411</v>
      </c>
      <c r="C58" s="359"/>
      <c r="D58" s="6"/>
      <c r="E58" s="83">
        <v>8050.67</v>
      </c>
      <c r="K58" s="75"/>
    </row>
    <row r="59" spans="1:11" x14ac:dyDescent="0.25">
      <c r="A59" s="8">
        <v>14</v>
      </c>
      <c r="B59" s="359" t="s">
        <v>393</v>
      </c>
      <c r="C59" s="359"/>
      <c r="D59" s="6"/>
      <c r="E59" s="76">
        <f>'[3]В22-21'!$F$27</f>
        <v>6438.24</v>
      </c>
    </row>
    <row r="60" spans="1:11" x14ac:dyDescent="0.25">
      <c r="A60" s="8">
        <v>15</v>
      </c>
      <c r="B60" s="359" t="s">
        <v>388</v>
      </c>
      <c r="C60" s="359"/>
      <c r="D60" s="6"/>
      <c r="E60" s="76">
        <v>338732</v>
      </c>
      <c r="K60" s="166"/>
    </row>
    <row r="61" spans="1:11" x14ac:dyDescent="0.25">
      <c r="A61" s="8">
        <v>16</v>
      </c>
      <c r="B61" s="359" t="s">
        <v>412</v>
      </c>
      <c r="C61" s="359"/>
      <c r="D61" s="6"/>
      <c r="E61" s="76">
        <v>0</v>
      </c>
      <c r="K61" s="75"/>
    </row>
    <row r="62" spans="1:11" x14ac:dyDescent="0.25">
      <c r="A62" s="8">
        <v>17</v>
      </c>
      <c r="B62" s="362" t="s">
        <v>4</v>
      </c>
      <c r="C62" s="363"/>
      <c r="D62" s="6"/>
      <c r="E62" s="76">
        <f>'[3]В22-21'!$F$30</f>
        <v>209779.32</v>
      </c>
    </row>
    <row r="63" spans="1:11" x14ac:dyDescent="0.25">
      <c r="A63" s="8">
        <v>18</v>
      </c>
      <c r="B63" s="359" t="s">
        <v>454</v>
      </c>
      <c r="C63" s="359"/>
      <c r="D63" s="6"/>
      <c r="E63" s="76">
        <f>[4]В22!$E$63</f>
        <v>55897.48908525001</v>
      </c>
      <c r="I63" s="75"/>
      <c r="K63" s="75"/>
    </row>
    <row r="64" spans="1:11" x14ac:dyDescent="0.25">
      <c r="A64" s="8">
        <v>19</v>
      </c>
      <c r="B64" s="362" t="s">
        <v>480</v>
      </c>
      <c r="C64" s="363"/>
      <c r="D64" s="6"/>
      <c r="E64" s="76">
        <v>29718.1</v>
      </c>
      <c r="K64" s="75"/>
    </row>
    <row r="65" spans="1:11" x14ac:dyDescent="0.25">
      <c r="A65" s="8">
        <v>20</v>
      </c>
      <c r="B65" s="362" t="s">
        <v>481</v>
      </c>
      <c r="C65" s="363"/>
      <c r="D65" s="6"/>
      <c r="E65" s="76">
        <v>4559.83</v>
      </c>
      <c r="K65" s="75"/>
    </row>
    <row r="66" spans="1:11" x14ac:dyDescent="0.25">
      <c r="A66" s="8">
        <v>21</v>
      </c>
      <c r="B66" s="362" t="s">
        <v>482</v>
      </c>
      <c r="C66" s="363"/>
      <c r="D66" s="6"/>
      <c r="E66" s="76">
        <v>58783.66</v>
      </c>
      <c r="K66" s="75"/>
    </row>
    <row r="67" spans="1:11" x14ac:dyDescent="0.25">
      <c r="A67" s="8">
        <v>22</v>
      </c>
      <c r="B67" s="362" t="s">
        <v>483</v>
      </c>
      <c r="C67" s="363"/>
      <c r="D67" s="6"/>
      <c r="E67" s="76">
        <v>7746</v>
      </c>
      <c r="K67" s="75"/>
    </row>
    <row r="68" spans="1:11" x14ac:dyDescent="0.25">
      <c r="A68" s="8">
        <v>23</v>
      </c>
      <c r="B68" s="364" t="s">
        <v>488</v>
      </c>
      <c r="C68" s="364"/>
      <c r="D68" s="6"/>
      <c r="E68" s="83">
        <f>SUM(E46:E67)</f>
        <v>1190584.1990852503</v>
      </c>
      <c r="I68" s="159"/>
    </row>
    <row r="69" spans="1:11" x14ac:dyDescent="0.25">
      <c r="A69" s="8">
        <v>24</v>
      </c>
      <c r="B69" s="364" t="s">
        <v>507</v>
      </c>
      <c r="C69" s="361"/>
      <c r="D69" s="6"/>
      <c r="E69" s="83">
        <f>E19+B21</f>
        <v>935444.55</v>
      </c>
      <c r="I69" s="100"/>
    </row>
    <row r="70" spans="1:11" x14ac:dyDescent="0.25">
      <c r="A70" s="13"/>
      <c r="B70" s="114"/>
      <c r="C70" s="114"/>
      <c r="D70" s="5"/>
      <c r="E70" s="90"/>
    </row>
    <row r="71" spans="1:11" x14ac:dyDescent="0.25">
      <c r="A71" s="28" t="s">
        <v>31</v>
      </c>
      <c r="B71" s="5" t="s">
        <v>441</v>
      </c>
      <c r="F71" s="79"/>
    </row>
    <row r="72" spans="1:11" x14ac:dyDescent="0.25">
      <c r="B72" s="11" t="s">
        <v>35</v>
      </c>
    </row>
    <row r="73" spans="1:11" x14ac:dyDescent="0.25">
      <c r="A73" s="38" t="s">
        <v>27</v>
      </c>
      <c r="B73" s="36" t="s">
        <v>39</v>
      </c>
      <c r="C73" s="33" t="s">
        <v>42</v>
      </c>
      <c r="D73" s="306" t="s">
        <v>1067</v>
      </c>
      <c r="E73" s="111" t="s">
        <v>43</v>
      </c>
    </row>
    <row r="74" spans="1:11" x14ac:dyDescent="0.25">
      <c r="A74" s="130" t="s">
        <v>9</v>
      </c>
      <c r="B74" s="253" t="s">
        <v>677</v>
      </c>
      <c r="C74" s="253" t="s">
        <v>62</v>
      </c>
      <c r="D74" s="373">
        <v>36</v>
      </c>
      <c r="E74" s="373">
        <v>41914</v>
      </c>
    </row>
    <row r="75" spans="1:11" x14ac:dyDescent="0.25">
      <c r="A75" s="122" t="s">
        <v>13</v>
      </c>
      <c r="B75" s="253" t="s">
        <v>678</v>
      </c>
      <c r="C75" s="252" t="s">
        <v>62</v>
      </c>
      <c r="D75" s="374"/>
      <c r="E75" s="374"/>
    </row>
    <row r="76" spans="1:11" x14ac:dyDescent="0.25">
      <c r="A76" s="119" t="s">
        <v>14</v>
      </c>
      <c r="B76" s="259" t="s">
        <v>708</v>
      </c>
      <c r="C76" s="259" t="s">
        <v>436</v>
      </c>
      <c r="D76" s="57">
        <v>5</v>
      </c>
      <c r="E76" s="57">
        <v>126593</v>
      </c>
    </row>
    <row r="77" spans="1:11" x14ac:dyDescent="0.25">
      <c r="A77" s="57" t="s">
        <v>15</v>
      </c>
      <c r="B77" s="258" t="s">
        <v>712</v>
      </c>
      <c r="C77" s="259" t="s">
        <v>444</v>
      </c>
      <c r="D77" s="57">
        <v>1</v>
      </c>
      <c r="E77" s="57">
        <v>23595</v>
      </c>
      <c r="J77" s="302" t="s">
        <v>1086</v>
      </c>
    </row>
    <row r="78" spans="1:11" x14ac:dyDescent="0.25">
      <c r="A78" s="110" t="s">
        <v>24</v>
      </c>
      <c r="B78" s="298" t="s">
        <v>1131</v>
      </c>
      <c r="C78" s="306" t="s">
        <v>428</v>
      </c>
      <c r="D78" s="57">
        <v>103</v>
      </c>
      <c r="E78" s="57">
        <v>4650</v>
      </c>
    </row>
    <row r="79" spans="1:11" x14ac:dyDescent="0.25">
      <c r="A79" s="119" t="s">
        <v>31</v>
      </c>
      <c r="B79" s="325" t="s">
        <v>1195</v>
      </c>
      <c r="C79" s="383" t="s">
        <v>434</v>
      </c>
      <c r="D79" s="373">
        <v>40</v>
      </c>
      <c r="E79" s="373">
        <v>61740</v>
      </c>
    </row>
    <row r="80" spans="1:11" x14ac:dyDescent="0.25">
      <c r="A80" s="110" t="s">
        <v>32</v>
      </c>
      <c r="B80" s="324" t="s">
        <v>1196</v>
      </c>
      <c r="C80" s="384"/>
      <c r="D80" s="374"/>
      <c r="E80" s="374"/>
    </row>
    <row r="81" spans="1:6" x14ac:dyDescent="0.25">
      <c r="A81" s="110" t="s">
        <v>33</v>
      </c>
      <c r="B81" s="324" t="s">
        <v>1204</v>
      </c>
      <c r="C81" s="335" t="s">
        <v>436</v>
      </c>
      <c r="D81" s="110">
        <v>27</v>
      </c>
      <c r="E81" s="110">
        <v>9910</v>
      </c>
    </row>
    <row r="82" spans="1:6" x14ac:dyDescent="0.25">
      <c r="A82" s="110">
        <v>9</v>
      </c>
      <c r="B82" s="324" t="s">
        <v>1169</v>
      </c>
      <c r="C82" s="334" t="s">
        <v>444</v>
      </c>
      <c r="D82" s="110">
        <v>10</v>
      </c>
      <c r="E82" s="110">
        <v>3000</v>
      </c>
    </row>
    <row r="84" spans="1:6" x14ac:dyDescent="0.25">
      <c r="A84" s="28" t="s">
        <v>32</v>
      </c>
      <c r="B84" s="28" t="s">
        <v>44</v>
      </c>
      <c r="C84" s="28"/>
      <c r="D84" s="28"/>
      <c r="E84" s="28"/>
      <c r="F84" s="28"/>
    </row>
    <row r="85" spans="1:6" x14ac:dyDescent="0.25">
      <c r="B85" s="28" t="s">
        <v>45</v>
      </c>
      <c r="C85" s="28"/>
      <c r="D85" s="28"/>
      <c r="E85" s="28"/>
      <c r="F85" s="28"/>
    </row>
    <row r="86" spans="1:6" x14ac:dyDescent="0.25">
      <c r="B86" s="28" t="s">
        <v>46</v>
      </c>
      <c r="C86" s="28"/>
      <c r="D86" s="28"/>
      <c r="E86" s="28"/>
      <c r="F86" s="28"/>
    </row>
    <row r="87" spans="1:6" x14ac:dyDescent="0.25">
      <c r="B87" s="50" t="s">
        <v>54</v>
      </c>
      <c r="C87" s="29"/>
      <c r="D87" s="29"/>
      <c r="E87" s="29"/>
      <c r="F87" s="29"/>
    </row>
    <row r="88" spans="1:6" x14ac:dyDescent="0.25">
      <c r="B88" s="29" t="s">
        <v>48</v>
      </c>
      <c r="C88" s="29"/>
      <c r="D88" s="29"/>
      <c r="E88" s="29"/>
      <c r="F88" s="29"/>
    </row>
    <row r="89" spans="1:6" x14ac:dyDescent="0.25">
      <c r="B89" s="29" t="s">
        <v>49</v>
      </c>
      <c r="C89" s="29"/>
      <c r="D89" s="29"/>
      <c r="E89" s="29"/>
      <c r="F89" s="29"/>
    </row>
    <row r="92" spans="1:6" x14ac:dyDescent="0.25">
      <c r="B92" s="161" t="s">
        <v>503</v>
      </c>
    </row>
  </sheetData>
  <mergeCells count="35">
    <mergeCell ref="C79:C80"/>
    <mergeCell ref="D79:D80"/>
    <mergeCell ref="E79:E80"/>
    <mergeCell ref="E74:E75"/>
    <mergeCell ref="D74:D75"/>
    <mergeCell ref="B5:E5"/>
    <mergeCell ref="B9:C9"/>
    <mergeCell ref="B11:F11"/>
    <mergeCell ref="B10:E10"/>
    <mergeCell ref="B12:F12"/>
    <mergeCell ref="B45:C45"/>
    <mergeCell ref="B51:C51"/>
    <mergeCell ref="B52:C52"/>
    <mergeCell ref="B63:C63"/>
    <mergeCell ref="B68:C68"/>
    <mergeCell ref="B57:C57"/>
    <mergeCell ref="B61:C61"/>
    <mergeCell ref="B62:C62"/>
    <mergeCell ref="B66:C66"/>
    <mergeCell ref="B69:C69"/>
    <mergeCell ref="B64:C64"/>
    <mergeCell ref="B46:C46"/>
    <mergeCell ref="B49:C49"/>
    <mergeCell ref="B48:C48"/>
    <mergeCell ref="B47:C47"/>
    <mergeCell ref="B65:C65"/>
    <mergeCell ref="B50:C50"/>
    <mergeCell ref="B67:C67"/>
    <mergeCell ref="B58:C58"/>
    <mergeCell ref="B59:C59"/>
    <mergeCell ref="B60:C60"/>
    <mergeCell ref="B53:C53"/>
    <mergeCell ref="B54:C54"/>
    <mergeCell ref="B55:C55"/>
    <mergeCell ref="B56:C56"/>
  </mergeCells>
  <phoneticPr fontId="62" type="noConversion"/>
  <pageMargins left="0.69930555555555596" right="0.69930555555555596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rgb="FF92D050"/>
  </sheetPr>
  <dimension ref="A1:K86"/>
  <sheetViews>
    <sheetView topLeftCell="A46" workbookViewId="0">
      <selection activeCell="I54" sqref="I54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5" customWidth="1"/>
    <col min="6" max="6" width="10" customWidth="1"/>
    <col min="9" max="9" width="9.5703125" bestFit="1" customWidth="1"/>
    <col min="11" max="11" width="10.425781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518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512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78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82">
        <v>410249</v>
      </c>
    </row>
    <row r="14" spans="1:6" x14ac:dyDescent="0.25">
      <c r="A14" s="13" t="s">
        <v>14</v>
      </c>
      <c r="B14" s="5" t="s">
        <v>519</v>
      </c>
      <c r="C14" s="5"/>
      <c r="D14" s="5"/>
      <c r="E14" s="167">
        <f>[4]В23!$E$60</f>
        <v>-242652.28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565103.78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545905.46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545905.46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13143.24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834</v>
      </c>
      <c r="C23" s="62"/>
      <c r="D23" s="65"/>
      <c r="E23" s="65">
        <v>4302.29</v>
      </c>
      <c r="F23" s="266"/>
    </row>
    <row r="24" spans="1:6" x14ac:dyDescent="0.25">
      <c r="A24" s="13"/>
      <c r="B24" s="62" t="s">
        <v>835</v>
      </c>
      <c r="C24" s="62"/>
      <c r="D24" s="65"/>
      <c r="E24" s="65">
        <v>4238.5</v>
      </c>
    </row>
    <row r="25" spans="1:6" x14ac:dyDescent="0.25">
      <c r="A25" s="13"/>
      <c r="B25" s="62" t="s">
        <v>394</v>
      </c>
      <c r="C25" s="62"/>
      <c r="D25" s="65"/>
      <c r="E25" s="65">
        <v>21278.9</v>
      </c>
    </row>
    <row r="26" spans="1:6" x14ac:dyDescent="0.25">
      <c r="A26" s="13"/>
      <c r="B26" s="62" t="s">
        <v>395</v>
      </c>
      <c r="C26" s="62"/>
      <c r="D26" s="65"/>
      <c r="E26" s="65">
        <v>68199.63</v>
      </c>
    </row>
    <row r="27" spans="1:6" x14ac:dyDescent="0.25">
      <c r="A27" s="13"/>
      <c r="B27" s="62" t="s">
        <v>396</v>
      </c>
      <c r="C27" s="62"/>
      <c r="D27" s="65"/>
      <c r="E27" s="65">
        <v>18452.849999999999</v>
      </c>
    </row>
    <row r="28" spans="1:6" x14ac:dyDescent="0.25">
      <c r="A28" s="13"/>
      <c r="B28" s="62" t="s">
        <v>836</v>
      </c>
      <c r="C28" s="62"/>
      <c r="D28" s="65"/>
      <c r="E28" s="65">
        <v>5725.24</v>
      </c>
    </row>
    <row r="29" spans="1:6" x14ac:dyDescent="0.25">
      <c r="A29" s="13"/>
      <c r="B29" s="62" t="s">
        <v>397</v>
      </c>
      <c r="C29" s="62"/>
      <c r="D29" s="65"/>
      <c r="E29" s="65">
        <v>134504.46</v>
      </c>
    </row>
    <row r="30" spans="1:6" x14ac:dyDescent="0.25">
      <c r="A30" s="13"/>
      <c r="B30" s="62" t="s">
        <v>398</v>
      </c>
      <c r="C30" s="62"/>
      <c r="D30" s="65"/>
      <c r="E30" s="65">
        <v>9953.76</v>
      </c>
    </row>
    <row r="31" spans="1:6" x14ac:dyDescent="0.25">
      <c r="A31" s="13"/>
      <c r="B31" s="62" t="s">
        <v>399</v>
      </c>
      <c r="C31" s="62"/>
      <c r="D31" s="65"/>
      <c r="E31" s="65">
        <v>95745.19</v>
      </c>
    </row>
    <row r="32" spans="1:6" x14ac:dyDescent="0.25">
      <c r="A32" s="13"/>
      <c r="B32" s="24"/>
      <c r="C32" s="5"/>
      <c r="D32" s="5"/>
      <c r="E32" s="1"/>
    </row>
    <row r="33" spans="1:11" x14ac:dyDescent="0.25">
      <c r="A33" s="13" t="s">
        <v>24</v>
      </c>
      <c r="B33" s="11" t="s">
        <v>36</v>
      </c>
      <c r="C33" s="11"/>
      <c r="D33" s="11"/>
      <c r="E33" s="14"/>
      <c r="F33" s="28"/>
    </row>
    <row r="34" spans="1:11" x14ac:dyDescent="0.25">
      <c r="A34" s="13"/>
      <c r="B34" s="11" t="s">
        <v>38</v>
      </c>
      <c r="C34" s="11"/>
      <c r="D34" s="11"/>
      <c r="E34" s="14"/>
      <c r="F34" s="28"/>
    </row>
    <row r="35" spans="1:11" x14ac:dyDescent="0.25">
      <c r="A35" s="13"/>
      <c r="B35" s="11" t="s">
        <v>37</v>
      </c>
      <c r="C35" s="5"/>
      <c r="D35" s="5"/>
      <c r="E35" s="1"/>
    </row>
    <row r="36" spans="1:11" x14ac:dyDescent="0.25">
      <c r="A36" s="8" t="s">
        <v>27</v>
      </c>
      <c r="B36" s="365" t="s">
        <v>28</v>
      </c>
      <c r="C36" s="366"/>
      <c r="D36" s="6"/>
      <c r="E36" s="12" t="s">
        <v>29</v>
      </c>
    </row>
    <row r="37" spans="1:11" x14ac:dyDescent="0.25">
      <c r="A37" s="8">
        <v>1</v>
      </c>
      <c r="B37" s="9" t="s">
        <v>484</v>
      </c>
      <c r="C37" s="61"/>
      <c r="D37" s="6"/>
      <c r="E37" s="76">
        <f>'[3]В23-21'!$F$10</f>
        <v>80716.785600000003</v>
      </c>
    </row>
    <row r="38" spans="1:11" x14ac:dyDescent="0.25">
      <c r="A38" s="8">
        <v>2</v>
      </c>
      <c r="B38" s="360" t="s">
        <v>380</v>
      </c>
      <c r="C38" s="360"/>
      <c r="D38" s="6"/>
      <c r="E38" s="76">
        <f>'[3]В23-21'!$F$11</f>
        <v>4800.9984000000004</v>
      </c>
    </row>
    <row r="39" spans="1:11" x14ac:dyDescent="0.25">
      <c r="A39" s="8">
        <v>3</v>
      </c>
      <c r="B39" s="359" t="s">
        <v>381</v>
      </c>
      <c r="C39" s="359"/>
      <c r="D39" s="6"/>
      <c r="E39" s="76">
        <f>'[3]В23-21'!$F$12</f>
        <v>26105.428800000002</v>
      </c>
    </row>
    <row r="40" spans="1:11" x14ac:dyDescent="0.25">
      <c r="A40" s="8">
        <v>4</v>
      </c>
      <c r="B40" s="31" t="s">
        <v>509</v>
      </c>
      <c r="C40" s="31"/>
      <c r="D40" s="6"/>
      <c r="E40" s="76">
        <f>'[3]В23-21'!$F$13</f>
        <v>9902.0591999999997</v>
      </c>
    </row>
    <row r="41" spans="1:11" x14ac:dyDescent="0.25">
      <c r="A41" s="8">
        <v>5</v>
      </c>
      <c r="B41" s="359" t="s">
        <v>2</v>
      </c>
      <c r="C41" s="359"/>
      <c r="D41" s="6"/>
      <c r="E41" s="76">
        <v>3231.36</v>
      </c>
      <c r="I41" s="75"/>
      <c r="K41" s="75"/>
    </row>
    <row r="42" spans="1:11" x14ac:dyDescent="0.25">
      <c r="A42" s="8">
        <v>6</v>
      </c>
      <c r="B42" s="359" t="s">
        <v>3</v>
      </c>
      <c r="C42" s="359"/>
      <c r="D42" s="6"/>
      <c r="E42" s="76">
        <v>8000</v>
      </c>
      <c r="I42" s="75"/>
      <c r="K42" s="75"/>
    </row>
    <row r="43" spans="1:11" x14ac:dyDescent="0.25">
      <c r="A43" s="8">
        <v>7</v>
      </c>
      <c r="B43" s="360" t="s">
        <v>30</v>
      </c>
      <c r="C43" s="360"/>
      <c r="D43" s="6"/>
      <c r="E43" s="76">
        <f>'[3]В23-21'!$F$17</f>
        <v>19504.056</v>
      </c>
    </row>
    <row r="44" spans="1:11" x14ac:dyDescent="0.25">
      <c r="A44" s="8">
        <v>8</v>
      </c>
      <c r="B44" s="359" t="s">
        <v>382</v>
      </c>
      <c r="C44" s="359"/>
      <c r="D44" s="6"/>
      <c r="E44" s="76">
        <v>480.7</v>
      </c>
      <c r="I44" s="75"/>
      <c r="K44" s="75"/>
    </row>
    <row r="45" spans="1:11" x14ac:dyDescent="0.25">
      <c r="A45" s="8">
        <v>9</v>
      </c>
      <c r="B45" s="359" t="s">
        <v>383</v>
      </c>
      <c r="C45" s="359"/>
      <c r="D45" s="6"/>
      <c r="E45" s="76">
        <v>2160</v>
      </c>
      <c r="I45" s="75"/>
    </row>
    <row r="46" spans="1:11" x14ac:dyDescent="0.25">
      <c r="A46" s="8">
        <v>10</v>
      </c>
      <c r="B46" s="360" t="s">
        <v>384</v>
      </c>
      <c r="C46" s="360"/>
      <c r="D46" s="6"/>
      <c r="E46" s="76">
        <v>900.19</v>
      </c>
      <c r="I46" s="75"/>
      <c r="K46" s="75"/>
    </row>
    <row r="47" spans="1:11" x14ac:dyDescent="0.25">
      <c r="A47" s="8">
        <v>11</v>
      </c>
      <c r="B47" s="359" t="s">
        <v>385</v>
      </c>
      <c r="C47" s="359"/>
      <c r="D47" s="6"/>
      <c r="E47" s="76">
        <v>100175.53</v>
      </c>
    </row>
    <row r="48" spans="1:11" x14ac:dyDescent="0.25">
      <c r="A48" s="8">
        <v>12</v>
      </c>
      <c r="B48" s="359" t="s">
        <v>409</v>
      </c>
      <c r="C48" s="359"/>
      <c r="D48" s="6"/>
      <c r="E48" s="76">
        <v>4105.32</v>
      </c>
      <c r="K48" s="75"/>
    </row>
    <row r="49" spans="1:11" x14ac:dyDescent="0.25">
      <c r="A49" s="8">
        <v>14</v>
      </c>
      <c r="B49" s="359" t="s">
        <v>393</v>
      </c>
      <c r="C49" s="359"/>
      <c r="D49" s="6"/>
      <c r="E49" s="76">
        <f>'[3]В23-21'!$F$27</f>
        <v>3000.6240000000003</v>
      </c>
    </row>
    <row r="50" spans="1:11" x14ac:dyDescent="0.25">
      <c r="A50" s="8">
        <v>15</v>
      </c>
      <c r="B50" s="359" t="s">
        <v>388</v>
      </c>
      <c r="C50" s="359"/>
      <c r="D50" s="6"/>
      <c r="E50" s="76">
        <v>322283.5</v>
      </c>
      <c r="K50" s="75"/>
    </row>
    <row r="51" spans="1:11" x14ac:dyDescent="0.25">
      <c r="A51" s="8">
        <v>16</v>
      </c>
      <c r="B51" s="359" t="s">
        <v>1253</v>
      </c>
      <c r="C51" s="359"/>
      <c r="D51" s="6"/>
      <c r="E51" s="76">
        <v>0</v>
      </c>
      <c r="K51" s="75"/>
    </row>
    <row r="52" spans="1:11" x14ac:dyDescent="0.25">
      <c r="A52" s="8">
        <v>17</v>
      </c>
      <c r="B52" s="362" t="s">
        <v>4</v>
      </c>
      <c r="C52" s="363"/>
      <c r="D52" s="6"/>
      <c r="E52" s="76">
        <f>'[3]В23-21'!$F$30</f>
        <v>103521.52799999999</v>
      </c>
    </row>
    <row r="53" spans="1:11" x14ac:dyDescent="0.25">
      <c r="A53" s="8">
        <v>18</v>
      </c>
      <c r="B53" s="359" t="s">
        <v>529</v>
      </c>
      <c r="C53" s="359"/>
      <c r="D53" s="6"/>
      <c r="E53" s="76">
        <f>[4]В23!$E$53</f>
        <v>33405.955068499999</v>
      </c>
      <c r="I53" s="75"/>
      <c r="K53" s="75"/>
    </row>
    <row r="54" spans="1:11" x14ac:dyDescent="0.25">
      <c r="A54" s="8">
        <v>19</v>
      </c>
      <c r="B54" s="362" t="s">
        <v>480</v>
      </c>
      <c r="C54" s="363"/>
      <c r="D54" s="6"/>
      <c r="E54" s="76">
        <v>55074.239999999998</v>
      </c>
      <c r="K54" s="75"/>
    </row>
    <row r="55" spans="1:11" x14ac:dyDescent="0.25">
      <c r="A55" s="8">
        <v>20</v>
      </c>
      <c r="B55" s="362" t="s">
        <v>481</v>
      </c>
      <c r="C55" s="363"/>
      <c r="D55" s="6"/>
      <c r="E55" s="76">
        <v>5692.3</v>
      </c>
      <c r="K55" s="75"/>
    </row>
    <row r="56" spans="1:11" x14ac:dyDescent="0.25">
      <c r="A56" s="8">
        <v>21</v>
      </c>
      <c r="B56" s="362" t="s">
        <v>482</v>
      </c>
      <c r="C56" s="363"/>
      <c r="D56" s="6"/>
      <c r="E56" s="76">
        <v>43224.83</v>
      </c>
      <c r="K56" s="75"/>
    </row>
    <row r="57" spans="1:11" x14ac:dyDescent="0.25">
      <c r="A57" s="8">
        <v>22</v>
      </c>
      <c r="B57" s="362" t="s">
        <v>483</v>
      </c>
      <c r="C57" s="363"/>
      <c r="D57" s="6"/>
      <c r="E57" s="76">
        <v>9671.2800000000007</v>
      </c>
      <c r="K57" s="75"/>
    </row>
    <row r="58" spans="1:11" x14ac:dyDescent="0.25">
      <c r="A58" s="8">
        <v>23</v>
      </c>
      <c r="B58" s="364" t="s">
        <v>488</v>
      </c>
      <c r="C58" s="364"/>
      <c r="D58" s="6"/>
      <c r="E58" s="83">
        <f>SUM(E37:E57)</f>
        <v>835956.68506850011</v>
      </c>
      <c r="I58" s="348"/>
    </row>
    <row r="59" spans="1:11" x14ac:dyDescent="0.25">
      <c r="A59" s="8">
        <v>24</v>
      </c>
      <c r="B59" s="364" t="s">
        <v>489</v>
      </c>
      <c r="C59" s="361"/>
      <c r="D59" s="6"/>
      <c r="E59" s="83">
        <f>E19+B21</f>
        <v>559048.69999999995</v>
      </c>
      <c r="I59" s="354"/>
    </row>
    <row r="60" spans="1:11" x14ac:dyDescent="0.25">
      <c r="F60" s="86"/>
    </row>
    <row r="61" spans="1:11" x14ac:dyDescent="0.25">
      <c r="A61" s="28" t="s">
        <v>31</v>
      </c>
      <c r="B61" s="5" t="s">
        <v>441</v>
      </c>
    </row>
    <row r="62" spans="1:11" x14ac:dyDescent="0.25">
      <c r="B62" s="11" t="s">
        <v>35</v>
      </c>
    </row>
    <row r="63" spans="1:11" x14ac:dyDescent="0.25">
      <c r="A63" s="38" t="s">
        <v>27</v>
      </c>
      <c r="B63" s="36" t="s">
        <v>39</v>
      </c>
      <c r="C63" s="33" t="s">
        <v>42</v>
      </c>
      <c r="D63" s="306" t="s">
        <v>1067</v>
      </c>
      <c r="E63" s="33" t="s">
        <v>43</v>
      </c>
    </row>
    <row r="64" spans="1:11" x14ac:dyDescent="0.25">
      <c r="A64" s="119" t="s">
        <v>9</v>
      </c>
      <c r="B64" s="252" t="s">
        <v>658</v>
      </c>
      <c r="C64" s="252" t="s">
        <v>428</v>
      </c>
      <c r="D64" s="385">
        <v>55</v>
      </c>
      <c r="E64" s="373">
        <v>32749</v>
      </c>
    </row>
    <row r="65" spans="1:6" x14ac:dyDescent="0.25">
      <c r="A65" s="119" t="s">
        <v>13</v>
      </c>
      <c r="B65" s="252" t="s">
        <v>659</v>
      </c>
      <c r="C65" s="252" t="s">
        <v>428</v>
      </c>
      <c r="D65" s="386"/>
      <c r="E65" s="374"/>
    </row>
    <row r="66" spans="1:6" x14ac:dyDescent="0.25">
      <c r="A66" s="110" t="s">
        <v>14</v>
      </c>
      <c r="B66" s="252" t="s">
        <v>660</v>
      </c>
      <c r="C66" s="253" t="s">
        <v>428</v>
      </c>
      <c r="D66" s="110">
        <v>54</v>
      </c>
      <c r="E66" s="110">
        <v>7340</v>
      </c>
    </row>
    <row r="67" spans="1:6" x14ac:dyDescent="0.25">
      <c r="A67" s="110">
        <v>4</v>
      </c>
      <c r="B67" s="297" t="s">
        <v>1053</v>
      </c>
      <c r="C67" s="253" t="s">
        <v>63</v>
      </c>
      <c r="D67" s="110">
        <v>23</v>
      </c>
      <c r="E67" s="110">
        <v>93531</v>
      </c>
    </row>
    <row r="68" spans="1:6" x14ac:dyDescent="0.25">
      <c r="A68" s="110">
        <v>5</v>
      </c>
      <c r="B68" s="253" t="s">
        <v>691</v>
      </c>
      <c r="C68" s="253" t="s">
        <v>63</v>
      </c>
      <c r="D68" s="373">
        <v>22</v>
      </c>
      <c r="E68" s="373">
        <v>32749</v>
      </c>
    </row>
    <row r="69" spans="1:6" x14ac:dyDescent="0.25">
      <c r="A69" s="110">
        <v>6</v>
      </c>
      <c r="B69" s="297" t="s">
        <v>1082</v>
      </c>
      <c r="C69" s="253" t="s">
        <v>63</v>
      </c>
      <c r="D69" s="374"/>
      <c r="E69" s="374"/>
    </row>
    <row r="70" spans="1:6" x14ac:dyDescent="0.25">
      <c r="A70" s="110">
        <v>7</v>
      </c>
      <c r="B70" s="297" t="s">
        <v>1058</v>
      </c>
      <c r="C70" s="31" t="s">
        <v>426</v>
      </c>
      <c r="D70" s="110"/>
      <c r="E70" s="110">
        <v>9750</v>
      </c>
    </row>
    <row r="71" spans="1:6" x14ac:dyDescent="0.25">
      <c r="A71" s="110">
        <v>8</v>
      </c>
      <c r="B71" s="297" t="s">
        <v>1058</v>
      </c>
      <c r="C71" s="297" t="s">
        <v>62</v>
      </c>
      <c r="D71" s="110">
        <v>73</v>
      </c>
      <c r="E71" s="110">
        <v>6780</v>
      </c>
    </row>
    <row r="72" spans="1:6" x14ac:dyDescent="0.25">
      <c r="A72" s="110">
        <v>9</v>
      </c>
      <c r="B72" s="297" t="s">
        <v>1180</v>
      </c>
      <c r="C72" s="297" t="s">
        <v>63</v>
      </c>
      <c r="D72" s="110">
        <v>59</v>
      </c>
      <c r="E72" s="110">
        <v>5800</v>
      </c>
    </row>
    <row r="73" spans="1:6" x14ac:dyDescent="0.25">
      <c r="A73" s="110">
        <v>10</v>
      </c>
      <c r="B73" s="297" t="s">
        <v>1184</v>
      </c>
      <c r="C73" s="297" t="s">
        <v>63</v>
      </c>
      <c r="D73" s="110">
        <v>52</v>
      </c>
      <c r="E73" s="110">
        <v>7760</v>
      </c>
    </row>
    <row r="74" spans="1:6" x14ac:dyDescent="0.25">
      <c r="A74" s="110">
        <v>11</v>
      </c>
      <c r="B74" s="297" t="s">
        <v>1185</v>
      </c>
      <c r="C74" s="297" t="s">
        <v>63</v>
      </c>
      <c r="D74" s="110">
        <v>51</v>
      </c>
      <c r="E74" s="110">
        <v>9000</v>
      </c>
    </row>
    <row r="75" spans="1:6" x14ac:dyDescent="0.25">
      <c r="A75" s="110">
        <v>12</v>
      </c>
      <c r="B75" s="297" t="s">
        <v>1190</v>
      </c>
      <c r="C75" s="297" t="s">
        <v>434</v>
      </c>
      <c r="D75" s="110">
        <v>44</v>
      </c>
      <c r="E75" s="110">
        <v>9400</v>
      </c>
    </row>
    <row r="76" spans="1:6" x14ac:dyDescent="0.25">
      <c r="A76" s="93"/>
      <c r="B76" s="302"/>
      <c r="C76" s="302"/>
      <c r="D76" s="93"/>
      <c r="E76" s="93"/>
    </row>
    <row r="77" spans="1:6" x14ac:dyDescent="0.25">
      <c r="A77" s="93"/>
    </row>
    <row r="78" spans="1:6" x14ac:dyDescent="0.25">
      <c r="A78" s="28" t="s">
        <v>32</v>
      </c>
      <c r="B78" s="28" t="s">
        <v>44</v>
      </c>
      <c r="C78" s="28"/>
      <c r="D78" s="28"/>
      <c r="E78" s="28"/>
      <c r="F78" s="28"/>
    </row>
    <row r="79" spans="1:6" x14ac:dyDescent="0.25">
      <c r="B79" s="28" t="s">
        <v>45</v>
      </c>
      <c r="C79" s="28"/>
      <c r="D79" s="28"/>
      <c r="E79" s="28"/>
      <c r="F79" s="28"/>
    </row>
    <row r="80" spans="1:6" x14ac:dyDescent="0.25">
      <c r="B80" s="28" t="s">
        <v>46</v>
      </c>
      <c r="C80" s="28"/>
      <c r="D80" s="28"/>
      <c r="E80" s="28"/>
      <c r="F80" s="28"/>
    </row>
    <row r="81" spans="2:6" x14ac:dyDescent="0.25">
      <c r="B81" s="50" t="s">
        <v>54</v>
      </c>
      <c r="C81" s="29"/>
      <c r="D81" s="29"/>
      <c r="E81" s="29"/>
      <c r="F81" s="29"/>
    </row>
    <row r="82" spans="2:6" x14ac:dyDescent="0.25">
      <c r="B82" s="29" t="s">
        <v>48</v>
      </c>
      <c r="C82" s="29"/>
      <c r="D82" s="29"/>
      <c r="E82" s="29"/>
      <c r="F82" s="29"/>
    </row>
    <row r="83" spans="2:6" x14ac:dyDescent="0.25">
      <c r="B83" s="29" t="s">
        <v>49</v>
      </c>
      <c r="C83" s="29"/>
      <c r="D83" s="29"/>
      <c r="E83" s="29"/>
      <c r="F83" s="29"/>
    </row>
    <row r="86" spans="2:6" x14ac:dyDescent="0.25">
      <c r="B86" s="161" t="s">
        <v>503</v>
      </c>
    </row>
  </sheetData>
  <mergeCells count="31">
    <mergeCell ref="E64:E65"/>
    <mergeCell ref="E68:E69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8:C58"/>
    <mergeCell ref="D64:D65"/>
    <mergeCell ref="D68:D69"/>
    <mergeCell ref="B36:C36"/>
    <mergeCell ref="B38:C38"/>
    <mergeCell ref="B39:C39"/>
    <mergeCell ref="B41:C41"/>
    <mergeCell ref="B42:C42"/>
    <mergeCell ref="B12:F12"/>
    <mergeCell ref="B5:E5"/>
    <mergeCell ref="B9:C9"/>
    <mergeCell ref="B11:F11"/>
    <mergeCell ref="B10:E10"/>
    <mergeCell ref="B59:C59"/>
    <mergeCell ref="B54:C54"/>
    <mergeCell ref="B55:C55"/>
    <mergeCell ref="B56:C56"/>
    <mergeCell ref="B57:C57"/>
  </mergeCells>
  <pageMargins left="0.69930555555555596" right="0.69930555555555596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5">
    <tabColor rgb="FF92D050"/>
  </sheetPr>
  <dimension ref="A1:K83"/>
  <sheetViews>
    <sheetView topLeftCell="A49" workbookViewId="0">
      <selection activeCell="E57" sqref="E57"/>
    </sheetView>
  </sheetViews>
  <sheetFormatPr defaultRowHeight="15" x14ac:dyDescent="0.25"/>
  <cols>
    <col min="1" max="1" width="4.5703125" customWidth="1"/>
    <col min="2" max="2" width="44.140625" customWidth="1"/>
    <col min="3" max="3" width="11.42578125" customWidth="1"/>
    <col min="4" max="4" width="10.140625" customWidth="1"/>
    <col min="5" max="5" width="11.140625" customWidth="1"/>
    <col min="6" max="6" width="10" customWidth="1"/>
    <col min="9" max="9" width="10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520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79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517</v>
      </c>
      <c r="C13" s="5"/>
      <c r="D13" s="18"/>
      <c r="E13" s="77">
        <v>376944.91</v>
      </c>
    </row>
    <row r="14" spans="1:6" x14ac:dyDescent="0.25">
      <c r="A14" s="13" t="s">
        <v>14</v>
      </c>
      <c r="B14" s="5" t="s">
        <v>490</v>
      </c>
      <c r="C14" s="5"/>
      <c r="D14" s="18"/>
      <c r="E14" s="90">
        <f>[4]В24!$E$14</f>
        <v>-459594.23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926056.52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912451.28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912451.28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13143.24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837</v>
      </c>
      <c r="C23" s="62"/>
      <c r="D23" s="65"/>
      <c r="E23" s="65">
        <v>7797.78</v>
      </c>
      <c r="F23" s="266"/>
    </row>
    <row r="24" spans="1:6" x14ac:dyDescent="0.25">
      <c r="A24" s="13"/>
      <c r="B24" s="62" t="s">
        <v>838</v>
      </c>
      <c r="C24" s="62"/>
      <c r="D24" s="65"/>
      <c r="E24" s="65">
        <v>3137.55</v>
      </c>
    </row>
    <row r="25" spans="1:6" x14ac:dyDescent="0.25">
      <c r="A25" s="13"/>
      <c r="B25" s="62" t="s">
        <v>839</v>
      </c>
      <c r="C25" s="62"/>
      <c r="D25" s="65"/>
      <c r="E25" s="65">
        <v>3552.46</v>
      </c>
    </row>
    <row r="26" spans="1:6" x14ac:dyDescent="0.25">
      <c r="A26" s="13"/>
      <c r="B26" s="62" t="s">
        <v>201</v>
      </c>
      <c r="C26" s="62"/>
      <c r="D26" s="65"/>
      <c r="E26" s="65">
        <v>83634.42</v>
      </c>
    </row>
    <row r="27" spans="1:6" x14ac:dyDescent="0.25">
      <c r="A27" s="13"/>
      <c r="B27" s="62" t="s">
        <v>840</v>
      </c>
      <c r="C27" s="62"/>
      <c r="D27" s="65"/>
      <c r="E27" s="65">
        <v>2481.58</v>
      </c>
    </row>
    <row r="28" spans="1:6" x14ac:dyDescent="0.25">
      <c r="A28" s="13"/>
      <c r="B28" s="62" t="s">
        <v>202</v>
      </c>
      <c r="C28" s="62"/>
      <c r="D28" s="65"/>
      <c r="E28" s="65">
        <v>24555.1</v>
      </c>
    </row>
    <row r="29" spans="1:6" x14ac:dyDescent="0.25">
      <c r="A29" s="13"/>
      <c r="B29" s="62" t="s">
        <v>203</v>
      </c>
      <c r="C29" s="62"/>
      <c r="D29" s="65"/>
      <c r="E29" s="65">
        <v>10436.17</v>
      </c>
    </row>
    <row r="30" spans="1:6" x14ac:dyDescent="0.25">
      <c r="A30" s="13"/>
      <c r="B30" s="62" t="s">
        <v>841</v>
      </c>
      <c r="C30" s="62"/>
      <c r="D30" s="65"/>
      <c r="E30" s="65">
        <v>7422.81</v>
      </c>
    </row>
    <row r="31" spans="1:6" x14ac:dyDescent="0.25">
      <c r="A31" s="13"/>
      <c r="B31" s="62" t="s">
        <v>842</v>
      </c>
      <c r="C31" s="62"/>
      <c r="D31" s="65"/>
      <c r="E31" s="65">
        <v>2824.97</v>
      </c>
    </row>
    <row r="32" spans="1:6" x14ac:dyDescent="0.25">
      <c r="A32" s="13"/>
      <c r="B32" s="62" t="s">
        <v>204</v>
      </c>
      <c r="C32" s="62"/>
      <c r="D32" s="65"/>
      <c r="E32" s="65">
        <v>29483.279999999999</v>
      </c>
    </row>
    <row r="33" spans="1:10" x14ac:dyDescent="0.25">
      <c r="A33" s="13"/>
      <c r="B33" s="62" t="s">
        <v>843</v>
      </c>
      <c r="C33" s="62"/>
      <c r="D33" s="65"/>
      <c r="E33" s="65">
        <v>2645.04</v>
      </c>
    </row>
    <row r="34" spans="1:10" x14ac:dyDescent="0.25">
      <c r="A34" s="13"/>
      <c r="B34" s="62" t="s">
        <v>205</v>
      </c>
      <c r="C34" s="62"/>
      <c r="D34" s="65"/>
      <c r="E34" s="65">
        <v>47522.84</v>
      </c>
    </row>
    <row r="35" spans="1:10" x14ac:dyDescent="0.25">
      <c r="A35" s="13"/>
      <c r="B35" s="62" t="s">
        <v>206</v>
      </c>
      <c r="C35" s="62"/>
      <c r="D35" s="65"/>
      <c r="E35" s="65">
        <v>81610.27</v>
      </c>
    </row>
    <row r="36" spans="1:10" x14ac:dyDescent="0.25">
      <c r="A36" s="13" t="s">
        <v>24</v>
      </c>
      <c r="B36" s="11" t="s">
        <v>36</v>
      </c>
      <c r="C36" s="11"/>
      <c r="D36" s="11"/>
      <c r="E36" s="14"/>
      <c r="F36" s="28"/>
    </row>
    <row r="37" spans="1:10" x14ac:dyDescent="0.25">
      <c r="A37" s="13"/>
      <c r="B37" s="11" t="s">
        <v>38</v>
      </c>
      <c r="C37" s="11"/>
      <c r="D37" s="11"/>
      <c r="E37" s="14"/>
      <c r="F37" s="28"/>
    </row>
    <row r="38" spans="1:10" x14ac:dyDescent="0.25">
      <c r="A38" s="13"/>
      <c r="B38" s="11" t="s">
        <v>37</v>
      </c>
      <c r="C38" s="5"/>
      <c r="D38" s="5"/>
      <c r="E38" s="1"/>
    </row>
    <row r="39" spans="1:10" x14ac:dyDescent="0.25">
      <c r="A39" s="8" t="s">
        <v>27</v>
      </c>
      <c r="B39" s="365" t="s">
        <v>28</v>
      </c>
      <c r="C39" s="366"/>
      <c r="D39" s="6"/>
      <c r="E39" s="12" t="s">
        <v>29</v>
      </c>
    </row>
    <row r="40" spans="1:10" x14ac:dyDescent="0.25">
      <c r="A40" s="8">
        <v>1</v>
      </c>
      <c r="B40" s="9" t="s">
        <v>484</v>
      </c>
      <c r="C40" s="61"/>
      <c r="D40" s="6"/>
      <c r="E40" s="76">
        <f>'[3]В24-21'!$F$10</f>
        <v>161104.94399999999</v>
      </c>
    </row>
    <row r="41" spans="1:10" x14ac:dyDescent="0.25">
      <c r="A41" s="8">
        <v>2</v>
      </c>
      <c r="B41" s="360" t="s">
        <v>380</v>
      </c>
      <c r="C41" s="360"/>
      <c r="D41" s="6"/>
      <c r="E41" s="76">
        <f>'[3]В24-21'!$F$11</f>
        <v>8892.1560000000009</v>
      </c>
    </row>
    <row r="42" spans="1:10" x14ac:dyDescent="0.25">
      <c r="A42" s="8">
        <v>3</v>
      </c>
      <c r="B42" s="359" t="s">
        <v>381</v>
      </c>
      <c r="C42" s="359"/>
      <c r="D42" s="6"/>
      <c r="E42" s="76">
        <f>'[3]В24-21'!$F$12</f>
        <v>41322.372000000003</v>
      </c>
    </row>
    <row r="43" spans="1:10" x14ac:dyDescent="0.25">
      <c r="A43" s="8">
        <v>4</v>
      </c>
      <c r="B43" s="31" t="s">
        <v>509</v>
      </c>
      <c r="C43" s="31"/>
      <c r="D43" s="6"/>
      <c r="E43" s="76">
        <f>'[3]В24-21'!$F$13</f>
        <v>16738.175999999999</v>
      </c>
    </row>
    <row r="44" spans="1:10" x14ac:dyDescent="0.25">
      <c r="A44" s="8">
        <v>5</v>
      </c>
      <c r="B44" s="359" t="s">
        <v>2</v>
      </c>
      <c r="C44" s="359"/>
      <c r="D44" s="6"/>
      <c r="E44" s="31">
        <v>5485.92</v>
      </c>
      <c r="I44" s="76"/>
    </row>
    <row r="45" spans="1:10" x14ac:dyDescent="0.25">
      <c r="A45" s="8">
        <v>6</v>
      </c>
      <c r="B45" s="359" t="s">
        <v>3</v>
      </c>
      <c r="C45" s="359"/>
      <c r="D45" s="6"/>
      <c r="E45" s="31">
        <v>8000</v>
      </c>
      <c r="I45" s="76"/>
    </row>
    <row r="46" spans="1:10" x14ac:dyDescent="0.25">
      <c r="A46" s="8">
        <v>7</v>
      </c>
      <c r="B46" s="360" t="s">
        <v>30</v>
      </c>
      <c r="C46" s="360"/>
      <c r="D46" s="6"/>
      <c r="E46" s="76">
        <f>'[3]В24-21'!$F$17</f>
        <v>33999.42</v>
      </c>
    </row>
    <row r="47" spans="1:10" x14ac:dyDescent="0.25">
      <c r="A47" s="8">
        <v>8</v>
      </c>
      <c r="B47" s="359" t="s">
        <v>382</v>
      </c>
      <c r="C47" s="359"/>
      <c r="D47" s="6"/>
      <c r="E47" s="31">
        <v>384.56</v>
      </c>
      <c r="I47" s="75"/>
    </row>
    <row r="48" spans="1:10" x14ac:dyDescent="0.25">
      <c r="A48" s="8">
        <v>9</v>
      </c>
      <c r="B48" s="359" t="s">
        <v>1244</v>
      </c>
      <c r="C48" s="359"/>
      <c r="D48" s="6"/>
      <c r="E48" s="76">
        <v>48807.86</v>
      </c>
      <c r="I48" s="75"/>
      <c r="J48" s="341"/>
    </row>
    <row r="49" spans="1:11" x14ac:dyDescent="0.25">
      <c r="A49" s="8">
        <v>10</v>
      </c>
      <c r="B49" s="360" t="s">
        <v>384</v>
      </c>
      <c r="C49" s="360"/>
      <c r="D49" s="6"/>
      <c r="E49" s="31">
        <v>1569.2</v>
      </c>
      <c r="I49" s="75"/>
    </row>
    <row r="50" spans="1:11" x14ac:dyDescent="0.25">
      <c r="A50" s="8">
        <v>11</v>
      </c>
      <c r="B50" s="359" t="s">
        <v>385</v>
      </c>
      <c r="C50" s="359"/>
      <c r="D50" s="6"/>
      <c r="E50" s="76">
        <f>'[3]В24-21'!$F$24</f>
        <v>125536.31999999998</v>
      </c>
    </row>
    <row r="51" spans="1:11" x14ac:dyDescent="0.25">
      <c r="A51" s="8">
        <v>12</v>
      </c>
      <c r="B51" s="359" t="s">
        <v>413</v>
      </c>
      <c r="C51" s="359"/>
      <c r="D51" s="6"/>
      <c r="E51" s="76">
        <v>7680.65</v>
      </c>
      <c r="K51" s="75"/>
    </row>
    <row r="52" spans="1:11" x14ac:dyDescent="0.25">
      <c r="A52" s="8">
        <v>14</v>
      </c>
      <c r="B52" s="359" t="s">
        <v>393</v>
      </c>
      <c r="C52" s="359"/>
      <c r="D52" s="6"/>
      <c r="E52" s="76">
        <f>'[3]В24-21'!$F$27</f>
        <v>6276.8159999999998</v>
      </c>
    </row>
    <row r="53" spans="1:11" x14ac:dyDescent="0.25">
      <c r="A53" s="8">
        <v>15</v>
      </c>
      <c r="B53" s="359" t="s">
        <v>388</v>
      </c>
      <c r="C53" s="359"/>
      <c r="D53" s="6"/>
      <c r="E53" s="31">
        <v>386179.41</v>
      </c>
    </row>
    <row r="54" spans="1:11" x14ac:dyDescent="0.25">
      <c r="A54" s="8">
        <v>16</v>
      </c>
      <c r="B54" s="359" t="s">
        <v>383</v>
      </c>
      <c r="C54" s="359"/>
      <c r="D54" s="6"/>
      <c r="E54" s="76">
        <v>3985</v>
      </c>
      <c r="K54" s="75"/>
    </row>
    <row r="55" spans="1:11" x14ac:dyDescent="0.25">
      <c r="A55" s="8">
        <v>17</v>
      </c>
      <c r="B55" s="362" t="s">
        <v>4</v>
      </c>
      <c r="C55" s="363"/>
      <c r="D55" s="6"/>
      <c r="E55" s="76">
        <f>'[3]В24-21'!$F$30</f>
        <v>224919.23999999996</v>
      </c>
    </row>
    <row r="56" spans="1:11" x14ac:dyDescent="0.25">
      <c r="A56" s="8">
        <v>18</v>
      </c>
      <c r="B56" s="359" t="s">
        <v>458</v>
      </c>
      <c r="C56" s="359"/>
      <c r="D56" s="6"/>
      <c r="E56" s="76">
        <f>[4]В24!$E$56</f>
        <v>55308.900542600008</v>
      </c>
      <c r="I56" s="75"/>
    </row>
    <row r="57" spans="1:11" x14ac:dyDescent="0.25">
      <c r="A57" s="8">
        <v>19</v>
      </c>
      <c r="B57" s="362" t="s">
        <v>480</v>
      </c>
      <c r="C57" s="363"/>
      <c r="D57" s="6"/>
      <c r="E57" s="76">
        <v>44213.5</v>
      </c>
    </row>
    <row r="58" spans="1:11" x14ac:dyDescent="0.25">
      <c r="A58" s="8">
        <v>20</v>
      </c>
      <c r="B58" s="362" t="s">
        <v>481</v>
      </c>
      <c r="C58" s="363"/>
      <c r="D58" s="6"/>
      <c r="E58" s="76">
        <v>4569.9399999999996</v>
      </c>
    </row>
    <row r="59" spans="1:11" x14ac:dyDescent="0.25">
      <c r="A59" s="8">
        <v>21</v>
      </c>
      <c r="B59" s="362" t="s">
        <v>482</v>
      </c>
      <c r="C59" s="363"/>
      <c r="D59" s="6"/>
      <c r="E59" s="76">
        <v>57872.95</v>
      </c>
    </row>
    <row r="60" spans="1:11" x14ac:dyDescent="0.25">
      <c r="A60" s="8">
        <v>22</v>
      </c>
      <c r="B60" s="362" t="s">
        <v>483</v>
      </c>
      <c r="C60" s="363"/>
      <c r="D60" s="6"/>
      <c r="E60" s="76">
        <v>7764.12</v>
      </c>
    </row>
    <row r="61" spans="1:11" x14ac:dyDescent="0.25">
      <c r="A61" s="8">
        <v>23</v>
      </c>
      <c r="B61" s="364" t="s">
        <v>488</v>
      </c>
      <c r="C61" s="364"/>
      <c r="D61" s="6"/>
      <c r="E61" s="83">
        <f>SUM(E40:E60)</f>
        <v>1250611.4545426001</v>
      </c>
      <c r="I61" s="159"/>
    </row>
    <row r="62" spans="1:11" x14ac:dyDescent="0.25">
      <c r="A62" s="8">
        <v>24</v>
      </c>
      <c r="B62" s="364" t="s">
        <v>489</v>
      </c>
      <c r="C62" s="361"/>
      <c r="D62" s="6"/>
      <c r="E62" s="83">
        <f>E19+B21</f>
        <v>925594.52</v>
      </c>
      <c r="I62" s="100"/>
    </row>
    <row r="63" spans="1:11" x14ac:dyDescent="0.25">
      <c r="F63" s="86"/>
    </row>
    <row r="64" spans="1:11" x14ac:dyDescent="0.25">
      <c r="A64" s="28" t="s">
        <v>31</v>
      </c>
      <c r="B64" s="5" t="s">
        <v>429</v>
      </c>
    </row>
    <row r="65" spans="1:6" x14ac:dyDescent="0.25">
      <c r="B65" s="11" t="s">
        <v>35</v>
      </c>
    </row>
    <row r="66" spans="1:6" x14ac:dyDescent="0.25">
      <c r="A66" s="38" t="s">
        <v>27</v>
      </c>
      <c r="B66" s="36" t="s">
        <v>39</v>
      </c>
      <c r="C66" s="33" t="s">
        <v>42</v>
      </c>
      <c r="D66" s="306" t="s">
        <v>1067</v>
      </c>
      <c r="E66" s="33" t="s">
        <v>43</v>
      </c>
    </row>
    <row r="67" spans="1:6" x14ac:dyDescent="0.25">
      <c r="A67" s="119" t="s">
        <v>9</v>
      </c>
      <c r="B67" s="252" t="s">
        <v>667</v>
      </c>
      <c r="C67" s="252" t="s">
        <v>428</v>
      </c>
      <c r="D67" s="57">
        <v>50</v>
      </c>
      <c r="E67" s="57">
        <v>32823</v>
      </c>
    </row>
    <row r="68" spans="1:6" x14ac:dyDescent="0.25">
      <c r="A68" s="119" t="s">
        <v>13</v>
      </c>
      <c r="B68" s="252" t="s">
        <v>670</v>
      </c>
      <c r="C68" s="252" t="s">
        <v>432</v>
      </c>
      <c r="D68" s="57">
        <v>47</v>
      </c>
      <c r="E68" s="57">
        <v>103200</v>
      </c>
    </row>
    <row r="69" spans="1:6" x14ac:dyDescent="0.25">
      <c r="A69" s="110" t="s">
        <v>14</v>
      </c>
      <c r="B69" s="253" t="s">
        <v>675</v>
      </c>
      <c r="C69" s="31" t="s">
        <v>62</v>
      </c>
      <c r="D69" s="110">
        <v>38</v>
      </c>
      <c r="E69" s="110">
        <v>24983</v>
      </c>
    </row>
    <row r="70" spans="1:6" x14ac:dyDescent="0.25">
      <c r="A70" s="110">
        <v>4</v>
      </c>
      <c r="B70" s="253" t="s">
        <v>676</v>
      </c>
      <c r="C70" s="31" t="s">
        <v>62</v>
      </c>
      <c r="D70" s="110">
        <v>37</v>
      </c>
      <c r="E70" s="110">
        <v>52650</v>
      </c>
    </row>
    <row r="71" spans="1:6" x14ac:dyDescent="0.25">
      <c r="A71" s="110">
        <v>5</v>
      </c>
      <c r="B71" s="253" t="s">
        <v>683</v>
      </c>
      <c r="C71" s="253" t="s">
        <v>62</v>
      </c>
      <c r="D71" s="110">
        <v>33</v>
      </c>
      <c r="E71" s="110">
        <v>8464</v>
      </c>
    </row>
    <row r="72" spans="1:6" x14ac:dyDescent="0.25">
      <c r="A72" s="110">
        <v>6</v>
      </c>
      <c r="B72" s="297" t="s">
        <v>1127</v>
      </c>
      <c r="C72" s="297" t="s">
        <v>428</v>
      </c>
      <c r="D72" s="110">
        <v>84</v>
      </c>
      <c r="E72" s="110">
        <v>6100</v>
      </c>
    </row>
    <row r="73" spans="1:6" x14ac:dyDescent="0.25">
      <c r="A73" s="110">
        <v>7</v>
      </c>
      <c r="B73" s="324" t="s">
        <v>1221</v>
      </c>
      <c r="C73" s="297" t="s">
        <v>422</v>
      </c>
      <c r="D73" s="110"/>
      <c r="E73" s="110">
        <v>13700</v>
      </c>
    </row>
    <row r="74" spans="1:6" x14ac:dyDescent="0.25">
      <c r="A74" s="110">
        <v>8</v>
      </c>
      <c r="B74" s="325" t="s">
        <v>1222</v>
      </c>
      <c r="C74" s="326" t="s">
        <v>444</v>
      </c>
      <c r="D74" s="57">
        <v>8</v>
      </c>
      <c r="E74" s="57">
        <v>9900</v>
      </c>
    </row>
    <row r="75" spans="1:6" x14ac:dyDescent="0.25">
      <c r="A75" s="110">
        <v>9</v>
      </c>
      <c r="B75" s="324" t="s">
        <v>1239</v>
      </c>
      <c r="C75" s="324" t="s">
        <v>436</v>
      </c>
      <c r="D75" s="110">
        <v>14</v>
      </c>
      <c r="E75" s="110">
        <v>40000</v>
      </c>
    </row>
    <row r="76" spans="1:6" x14ac:dyDescent="0.25">
      <c r="A76" s="93"/>
      <c r="B76" s="124"/>
      <c r="C76" s="124"/>
      <c r="D76" s="93"/>
      <c r="E76" s="93"/>
    </row>
    <row r="77" spans="1:6" x14ac:dyDescent="0.25">
      <c r="A77" s="93"/>
      <c r="B77" s="124"/>
      <c r="C77" s="124"/>
      <c r="D77" s="93"/>
      <c r="E77" s="93"/>
    </row>
    <row r="78" spans="1:6" x14ac:dyDescent="0.25">
      <c r="A78" s="28" t="s">
        <v>32</v>
      </c>
      <c r="B78" s="28" t="s">
        <v>44</v>
      </c>
      <c r="C78" s="28"/>
      <c r="D78" s="28"/>
      <c r="E78" s="28"/>
      <c r="F78" s="28"/>
    </row>
    <row r="79" spans="1:6" x14ac:dyDescent="0.25">
      <c r="B79" s="28" t="s">
        <v>45</v>
      </c>
      <c r="C79" s="28"/>
      <c r="D79" s="28"/>
      <c r="E79" s="28"/>
      <c r="F79" s="28"/>
    </row>
    <row r="80" spans="1:6" x14ac:dyDescent="0.25">
      <c r="B80" s="28" t="s">
        <v>46</v>
      </c>
      <c r="C80" s="28"/>
      <c r="D80" s="28"/>
      <c r="E80" s="28"/>
      <c r="F80" s="28"/>
    </row>
    <row r="81" spans="2:2" x14ac:dyDescent="0.25">
      <c r="B81" s="28" t="s">
        <v>446</v>
      </c>
    </row>
    <row r="82" spans="2:2" x14ac:dyDescent="0.25">
      <c r="B82" s="28"/>
    </row>
    <row r="83" spans="2:2" x14ac:dyDescent="0.25">
      <c r="B83" s="161" t="s">
        <v>513</v>
      </c>
    </row>
  </sheetData>
  <mergeCells count="27">
    <mergeCell ref="B60:C60"/>
    <mergeCell ref="B46:C46"/>
    <mergeCell ref="B47:C47"/>
    <mergeCell ref="B48:C48"/>
    <mergeCell ref="B49:C49"/>
    <mergeCell ref="B50:C50"/>
    <mergeCell ref="B12:F12"/>
    <mergeCell ref="B5:E5"/>
    <mergeCell ref="B9:C9"/>
    <mergeCell ref="B11:F11"/>
    <mergeCell ref="B10:E10"/>
    <mergeCell ref="B39:C39"/>
    <mergeCell ref="B55:C55"/>
    <mergeCell ref="B56:C56"/>
    <mergeCell ref="B61:C61"/>
    <mergeCell ref="B62:C62"/>
    <mergeCell ref="B51:C51"/>
    <mergeCell ref="B52:C52"/>
    <mergeCell ref="B53:C53"/>
    <mergeCell ref="B54:C54"/>
    <mergeCell ref="B41:C41"/>
    <mergeCell ref="B42:C42"/>
    <mergeCell ref="B44:C44"/>
    <mergeCell ref="B45:C45"/>
    <mergeCell ref="B57:C57"/>
    <mergeCell ref="B58:C58"/>
    <mergeCell ref="B59:C59"/>
  </mergeCells>
  <phoneticPr fontId="62" type="noConversion"/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6">
    <tabColor rgb="FF92D050"/>
  </sheetPr>
  <dimension ref="A1:L93"/>
  <sheetViews>
    <sheetView topLeftCell="A61" workbookViewId="0">
      <selection activeCell="F61" sqref="F61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4" customWidth="1"/>
    <col min="6" max="6" width="10" customWidth="1"/>
    <col min="9" max="9" width="9.5703125" bestFit="1" customWidth="1"/>
    <col min="10" max="10" width="10.5703125" bestFit="1" customWidth="1"/>
    <col min="12" max="12" width="10.285156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521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80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77">
        <v>1102866.82</v>
      </c>
    </row>
    <row r="14" spans="1:6" x14ac:dyDescent="0.25">
      <c r="A14" s="13" t="s">
        <v>14</v>
      </c>
      <c r="B14" s="5" t="s">
        <v>522</v>
      </c>
      <c r="C14" s="5"/>
      <c r="D14" s="5"/>
      <c r="E14" s="73">
        <f>[4]В25!$E$14</f>
        <v>233357.4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1552983.48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1543653.48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1543653.48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10743.24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400</v>
      </c>
      <c r="C23" s="62"/>
      <c r="D23" s="65"/>
      <c r="E23" s="65">
        <v>127475.53</v>
      </c>
      <c r="F23" s="266"/>
    </row>
    <row r="24" spans="1:6" x14ac:dyDescent="0.25">
      <c r="A24" s="13"/>
      <c r="B24" s="62" t="s">
        <v>401</v>
      </c>
      <c r="C24" s="62"/>
      <c r="D24" s="65"/>
      <c r="E24" s="65">
        <v>34976.1</v>
      </c>
    </row>
    <row r="25" spans="1:6" x14ac:dyDescent="0.25">
      <c r="A25" s="13"/>
      <c r="B25" s="62" t="s">
        <v>402</v>
      </c>
      <c r="C25" s="62"/>
      <c r="D25" s="65"/>
      <c r="E25" s="65">
        <v>24035.58</v>
      </c>
    </row>
    <row r="26" spans="1:6" x14ac:dyDescent="0.25">
      <c r="A26" s="13"/>
      <c r="B26" s="62" t="s">
        <v>403</v>
      </c>
      <c r="C26" s="62"/>
      <c r="D26" s="65"/>
      <c r="E26" s="65">
        <v>70805.67</v>
      </c>
    </row>
    <row r="27" spans="1:6" x14ac:dyDescent="0.25">
      <c r="A27" s="13"/>
      <c r="B27" s="62" t="s">
        <v>207</v>
      </c>
      <c r="C27" s="62"/>
      <c r="D27" s="65"/>
      <c r="E27" s="65">
        <v>60516.54</v>
      </c>
    </row>
    <row r="28" spans="1:6" x14ac:dyDescent="0.25">
      <c r="A28" s="13"/>
      <c r="B28" s="62" t="s">
        <v>208</v>
      </c>
      <c r="C28" s="62"/>
      <c r="D28" s="65"/>
      <c r="E28" s="65">
        <v>6561.4</v>
      </c>
    </row>
    <row r="29" spans="1:6" x14ac:dyDescent="0.25">
      <c r="A29" s="13"/>
      <c r="B29" s="62" t="s">
        <v>844</v>
      </c>
      <c r="C29" s="62"/>
      <c r="D29" s="65"/>
      <c r="E29" s="65">
        <v>4001.79</v>
      </c>
    </row>
    <row r="30" spans="1:6" x14ac:dyDescent="0.25">
      <c r="A30" s="13"/>
      <c r="B30" s="62" t="s">
        <v>845</v>
      </c>
      <c r="C30" s="62"/>
      <c r="D30" s="65"/>
      <c r="E30" s="65">
        <v>25555.45</v>
      </c>
    </row>
    <row r="31" spans="1:6" x14ac:dyDescent="0.25">
      <c r="A31" s="13"/>
      <c r="B31" s="62" t="s">
        <v>209</v>
      </c>
      <c r="C31" s="62"/>
      <c r="D31" s="65"/>
      <c r="E31" s="65">
        <v>25374.95</v>
      </c>
    </row>
    <row r="32" spans="1:6" x14ac:dyDescent="0.25">
      <c r="A32" s="13"/>
      <c r="B32" s="62" t="s">
        <v>210</v>
      </c>
      <c r="C32" s="62"/>
      <c r="D32" s="65"/>
      <c r="E32" s="65">
        <v>28115.5</v>
      </c>
    </row>
    <row r="33" spans="1:9" x14ac:dyDescent="0.25">
      <c r="A33" s="13"/>
      <c r="B33" s="62" t="s">
        <v>846</v>
      </c>
      <c r="C33" s="62"/>
      <c r="D33" s="65"/>
      <c r="E33" s="65">
        <v>27730.32</v>
      </c>
    </row>
    <row r="34" spans="1:9" x14ac:dyDescent="0.25">
      <c r="A34" s="13"/>
      <c r="B34" s="62" t="s">
        <v>211</v>
      </c>
      <c r="C34" s="62"/>
      <c r="D34" s="65"/>
      <c r="E34" s="65">
        <v>93662.32</v>
      </c>
    </row>
    <row r="35" spans="1:9" x14ac:dyDescent="0.25">
      <c r="A35" s="13"/>
      <c r="B35" s="62" t="s">
        <v>847</v>
      </c>
      <c r="C35" s="62"/>
      <c r="D35" s="65"/>
      <c r="E35" s="65">
        <v>6008.75</v>
      </c>
    </row>
    <row r="36" spans="1:9" x14ac:dyDescent="0.25">
      <c r="A36" s="13"/>
      <c r="B36" s="62" t="s">
        <v>848</v>
      </c>
      <c r="C36" s="62"/>
      <c r="D36" s="65"/>
      <c r="E36" s="65">
        <v>4210.08</v>
      </c>
    </row>
    <row r="37" spans="1:9" x14ac:dyDescent="0.25">
      <c r="A37" s="13"/>
      <c r="B37" s="62" t="s">
        <v>212</v>
      </c>
      <c r="C37" s="62"/>
      <c r="D37" s="65"/>
      <c r="E37" s="65">
        <v>129707.36</v>
      </c>
    </row>
    <row r="38" spans="1:9" x14ac:dyDescent="0.25">
      <c r="A38" s="13"/>
      <c r="B38" s="62" t="s">
        <v>213</v>
      </c>
      <c r="C38" s="62"/>
      <c r="D38" s="65"/>
      <c r="E38" s="65">
        <v>221170.68</v>
      </c>
    </row>
    <row r="39" spans="1:9" x14ac:dyDescent="0.25">
      <c r="A39" s="13"/>
      <c r="B39" s="62" t="s">
        <v>214</v>
      </c>
      <c r="C39" s="62"/>
      <c r="D39" s="65"/>
      <c r="E39" s="65">
        <v>42465.15</v>
      </c>
    </row>
    <row r="40" spans="1:9" x14ac:dyDescent="0.25">
      <c r="A40" s="13"/>
      <c r="B40" s="62" t="s">
        <v>849</v>
      </c>
      <c r="C40" s="62"/>
      <c r="D40" s="65"/>
      <c r="E40" s="65">
        <v>16153.09</v>
      </c>
    </row>
    <row r="41" spans="1:9" x14ac:dyDescent="0.25">
      <c r="A41" s="13"/>
      <c r="B41" s="62" t="s">
        <v>215</v>
      </c>
      <c r="C41" s="62"/>
      <c r="D41" s="65"/>
      <c r="E41" s="65">
        <v>10497.82</v>
      </c>
    </row>
    <row r="42" spans="1:9" x14ac:dyDescent="0.25">
      <c r="A42" s="13"/>
      <c r="B42" s="11"/>
      <c r="C42" s="5"/>
      <c r="D42" s="5"/>
      <c r="E42" s="1"/>
    </row>
    <row r="43" spans="1:9" x14ac:dyDescent="0.25">
      <c r="A43" s="13" t="s">
        <v>24</v>
      </c>
      <c r="B43" s="11" t="s">
        <v>36</v>
      </c>
      <c r="C43" s="11"/>
      <c r="D43" s="11"/>
      <c r="E43" s="14"/>
      <c r="F43" s="28"/>
    </row>
    <row r="44" spans="1:9" x14ac:dyDescent="0.25">
      <c r="A44" s="13"/>
      <c r="B44" s="11" t="s">
        <v>38</v>
      </c>
      <c r="C44" s="11"/>
      <c r="D44" s="11"/>
      <c r="E44" s="14"/>
      <c r="F44" s="28"/>
    </row>
    <row r="45" spans="1:9" x14ac:dyDescent="0.25">
      <c r="A45" s="13"/>
      <c r="B45" s="11" t="s">
        <v>37</v>
      </c>
      <c r="C45" s="5"/>
      <c r="D45" s="5"/>
      <c r="E45" s="1"/>
    </row>
    <row r="46" spans="1:9" x14ac:dyDescent="0.25">
      <c r="A46" s="8" t="s">
        <v>27</v>
      </c>
      <c r="B46" s="365" t="s">
        <v>28</v>
      </c>
      <c r="C46" s="387"/>
      <c r="D46" s="366"/>
      <c r="E46" s="12" t="s">
        <v>29</v>
      </c>
    </row>
    <row r="47" spans="1:9" x14ac:dyDescent="0.25">
      <c r="A47" s="8">
        <v>1</v>
      </c>
      <c r="B47" s="9" t="s">
        <v>464</v>
      </c>
      <c r="C47" s="61"/>
      <c r="D47" s="6"/>
      <c r="E47" s="76">
        <f>'[3]В25-21'!$F$10</f>
        <v>159466.50719999999</v>
      </c>
      <c r="I47" s="75"/>
    </row>
    <row r="48" spans="1:9" x14ac:dyDescent="0.25">
      <c r="A48" s="8">
        <v>2</v>
      </c>
      <c r="B48" s="382" t="s">
        <v>380</v>
      </c>
      <c r="C48" s="388"/>
      <c r="D48" s="370"/>
      <c r="E48" s="76">
        <f>'[3]В25-21'!$F$11</f>
        <v>7248.4776000000002</v>
      </c>
    </row>
    <row r="49" spans="1:12" x14ac:dyDescent="0.25">
      <c r="A49" s="8">
        <v>3</v>
      </c>
      <c r="B49" s="359" t="s">
        <v>381</v>
      </c>
      <c r="C49" s="359"/>
      <c r="D49" s="6"/>
      <c r="E49" s="76">
        <f>'[3]В25-21'!$F$12</f>
        <v>40384.375199999995</v>
      </c>
    </row>
    <row r="50" spans="1:12" x14ac:dyDescent="0.25">
      <c r="A50" s="8">
        <v>4</v>
      </c>
      <c r="B50" s="31" t="s">
        <v>509</v>
      </c>
      <c r="C50" s="31"/>
      <c r="D50" s="6"/>
      <c r="E50" s="76">
        <f>'[3]В25-21'!$F$13</f>
        <v>19156.690799999997</v>
      </c>
    </row>
    <row r="51" spans="1:12" x14ac:dyDescent="0.25">
      <c r="A51" s="8">
        <v>5</v>
      </c>
      <c r="B51" s="359" t="s">
        <v>2</v>
      </c>
      <c r="C51" s="359"/>
      <c r="D51" s="6"/>
      <c r="E51" s="76">
        <v>2128</v>
      </c>
      <c r="J51" s="75"/>
      <c r="L51" s="75"/>
    </row>
    <row r="52" spans="1:12" x14ac:dyDescent="0.25">
      <c r="A52" s="8">
        <v>6</v>
      </c>
      <c r="B52" s="359" t="s">
        <v>3</v>
      </c>
      <c r="C52" s="359"/>
      <c r="D52" s="6"/>
      <c r="E52" s="76">
        <v>0</v>
      </c>
      <c r="J52" s="75"/>
      <c r="L52" s="75"/>
    </row>
    <row r="53" spans="1:12" x14ac:dyDescent="0.25">
      <c r="A53" s="8">
        <v>7</v>
      </c>
      <c r="B53" s="360" t="s">
        <v>30</v>
      </c>
      <c r="C53" s="360"/>
      <c r="D53" s="6"/>
      <c r="E53" s="76">
        <f>'[3]В25-21'!$F$17</f>
        <v>33653.646000000001</v>
      </c>
    </row>
    <row r="54" spans="1:12" x14ac:dyDescent="0.25">
      <c r="A54" s="8">
        <v>8</v>
      </c>
      <c r="B54" s="359" t="s">
        <v>382</v>
      </c>
      <c r="C54" s="359"/>
      <c r="D54" s="6"/>
      <c r="E54" s="76">
        <v>961.4</v>
      </c>
      <c r="J54" s="75"/>
      <c r="L54" s="75"/>
    </row>
    <row r="55" spans="1:12" x14ac:dyDescent="0.25">
      <c r="A55" s="8">
        <v>9</v>
      </c>
      <c r="B55" s="359" t="s">
        <v>383</v>
      </c>
      <c r="C55" s="359"/>
      <c r="D55" s="6"/>
      <c r="E55" s="76">
        <v>4120</v>
      </c>
      <c r="J55" s="75"/>
      <c r="L55" s="75"/>
    </row>
    <row r="56" spans="1:12" x14ac:dyDescent="0.25">
      <c r="A56" s="8">
        <v>11</v>
      </c>
      <c r="B56" s="359" t="s">
        <v>385</v>
      </c>
      <c r="C56" s="359"/>
      <c r="D56" s="6"/>
      <c r="E56" s="76">
        <f>'[3]В25-21'!$F$24</f>
        <v>103549.68</v>
      </c>
    </row>
    <row r="57" spans="1:12" x14ac:dyDescent="0.25">
      <c r="A57" s="8">
        <v>12</v>
      </c>
      <c r="B57" s="359" t="s">
        <v>386</v>
      </c>
      <c r="C57" s="359"/>
      <c r="D57" s="6"/>
      <c r="E57" s="76">
        <v>150664.78</v>
      </c>
      <c r="J57" s="75"/>
      <c r="K57" s="102"/>
      <c r="L57" s="75"/>
    </row>
    <row r="58" spans="1:12" x14ac:dyDescent="0.25">
      <c r="A58" s="8">
        <v>13</v>
      </c>
      <c r="B58" s="360" t="s">
        <v>384</v>
      </c>
      <c r="C58" s="360"/>
      <c r="D58" s="6"/>
      <c r="E58" s="83">
        <f>'[3]В25-21'!$F$21</f>
        <v>1035.4967999999999</v>
      </c>
      <c r="J58" s="83"/>
      <c r="L58" s="75"/>
    </row>
    <row r="59" spans="1:12" x14ac:dyDescent="0.25">
      <c r="A59" s="8">
        <v>14</v>
      </c>
      <c r="B59" s="359" t="s">
        <v>393</v>
      </c>
      <c r="C59" s="359"/>
      <c r="D59" s="6"/>
      <c r="E59" s="76">
        <f>'[3]В25-21'!$F$27</f>
        <v>6212.9807999999994</v>
      </c>
      <c r="J59" s="76"/>
    </row>
    <row r="60" spans="1:12" x14ac:dyDescent="0.25">
      <c r="A60" s="8">
        <v>15</v>
      </c>
      <c r="B60" s="359" t="s">
        <v>388</v>
      </c>
      <c r="C60" s="359"/>
      <c r="D60" s="6"/>
      <c r="E60" s="76">
        <v>409701.63</v>
      </c>
      <c r="L60" s="75"/>
    </row>
    <row r="61" spans="1:12" x14ac:dyDescent="0.25">
      <c r="A61" s="8">
        <v>16</v>
      </c>
      <c r="B61" s="359" t="s">
        <v>53</v>
      </c>
      <c r="C61" s="359"/>
      <c r="D61" s="6"/>
      <c r="E61" s="76">
        <v>300227.76</v>
      </c>
      <c r="L61" s="75"/>
    </row>
    <row r="62" spans="1:12" x14ac:dyDescent="0.25">
      <c r="A62" s="8">
        <v>17</v>
      </c>
      <c r="B62" s="362" t="s">
        <v>4</v>
      </c>
      <c r="C62" s="363"/>
      <c r="D62" s="6"/>
      <c r="E62" s="76">
        <v>221078.57</v>
      </c>
      <c r="J62" s="75"/>
      <c r="L62" s="75"/>
    </row>
    <row r="63" spans="1:12" x14ac:dyDescent="0.25">
      <c r="A63" s="8">
        <v>18</v>
      </c>
      <c r="B63" s="359" t="s">
        <v>460</v>
      </c>
      <c r="C63" s="359"/>
      <c r="D63" s="6"/>
      <c r="E63" s="76">
        <f>[4]В25!$E$63</f>
        <v>92882.976003599993</v>
      </c>
      <c r="J63" s="75"/>
      <c r="L63" s="75"/>
    </row>
    <row r="64" spans="1:12" x14ac:dyDescent="0.25">
      <c r="A64" s="8">
        <v>19</v>
      </c>
      <c r="B64" s="362" t="s">
        <v>480</v>
      </c>
      <c r="C64" s="363"/>
      <c r="D64" s="6"/>
      <c r="E64" s="76">
        <v>41342.370000000003</v>
      </c>
      <c r="L64" s="75"/>
    </row>
    <row r="65" spans="1:12" x14ac:dyDescent="0.25">
      <c r="A65" s="8">
        <v>20</v>
      </c>
      <c r="B65" s="362" t="s">
        <v>481</v>
      </c>
      <c r="C65" s="363"/>
      <c r="D65" s="6"/>
      <c r="E65" s="76">
        <v>5377.84</v>
      </c>
      <c r="L65" s="75"/>
    </row>
    <row r="66" spans="1:12" x14ac:dyDescent="0.25">
      <c r="A66" s="8">
        <v>21</v>
      </c>
      <c r="B66" s="362" t="s">
        <v>482</v>
      </c>
      <c r="C66" s="363"/>
      <c r="D66" s="6"/>
      <c r="E66" s="76">
        <v>187019.02</v>
      </c>
      <c r="L66" s="75"/>
    </row>
    <row r="67" spans="1:12" x14ac:dyDescent="0.25">
      <c r="A67" s="8">
        <v>22</v>
      </c>
      <c r="B67" s="362" t="s">
        <v>483</v>
      </c>
      <c r="C67" s="363"/>
      <c r="D67" s="6"/>
      <c r="E67" s="76">
        <v>9137.4</v>
      </c>
      <c r="L67" s="75"/>
    </row>
    <row r="68" spans="1:12" x14ac:dyDescent="0.25">
      <c r="A68" s="8">
        <v>23</v>
      </c>
      <c r="B68" s="364" t="s">
        <v>488</v>
      </c>
      <c r="C68" s="364"/>
      <c r="D68" s="6"/>
      <c r="E68" s="83">
        <f>SUM(E47:E67)</f>
        <v>1795349.6004036001</v>
      </c>
      <c r="J68" s="159"/>
    </row>
    <row r="69" spans="1:12" x14ac:dyDescent="0.25">
      <c r="A69" s="8">
        <v>24</v>
      </c>
      <c r="B69" s="364" t="s">
        <v>489</v>
      </c>
      <c r="C69" s="361"/>
      <c r="D69" s="6"/>
      <c r="E69" s="83">
        <f>B21+E19</f>
        <v>1554396.72</v>
      </c>
      <c r="J69" s="100"/>
    </row>
    <row r="70" spans="1:12" x14ac:dyDescent="0.25">
      <c r="F70" s="79"/>
    </row>
    <row r="71" spans="1:12" x14ac:dyDescent="0.25">
      <c r="A71" s="28" t="s">
        <v>31</v>
      </c>
      <c r="B71" s="28" t="s">
        <v>44</v>
      </c>
      <c r="C71" s="28"/>
      <c r="D71" s="28"/>
      <c r="E71" s="28"/>
      <c r="F71" s="28"/>
    </row>
    <row r="72" spans="1:12" x14ac:dyDescent="0.25">
      <c r="B72" s="28" t="s">
        <v>45</v>
      </c>
      <c r="C72" s="28"/>
      <c r="D72" s="28"/>
      <c r="E72" s="28"/>
      <c r="F72" s="28"/>
    </row>
    <row r="73" spans="1:12" x14ac:dyDescent="0.25">
      <c r="B73" s="28" t="s">
        <v>46</v>
      </c>
      <c r="C73" s="28"/>
      <c r="D73" s="28"/>
      <c r="E73" s="28"/>
      <c r="F73" s="28"/>
    </row>
    <row r="74" spans="1:12" x14ac:dyDescent="0.25">
      <c r="B74" s="51" t="s">
        <v>81</v>
      </c>
      <c r="C74" s="29"/>
      <c r="D74" s="29"/>
      <c r="E74" s="29"/>
      <c r="F74" s="29"/>
    </row>
    <row r="75" spans="1:12" x14ac:dyDescent="0.25">
      <c r="B75" s="29" t="s">
        <v>48</v>
      </c>
      <c r="C75" s="29"/>
      <c r="D75" s="29"/>
      <c r="E75" s="29"/>
      <c r="F75" s="29"/>
    </row>
    <row r="76" spans="1:12" x14ac:dyDescent="0.25">
      <c r="B76" s="29" t="s">
        <v>49</v>
      </c>
      <c r="C76" s="29"/>
      <c r="D76" s="29"/>
      <c r="E76" s="29"/>
      <c r="F76" s="29"/>
    </row>
    <row r="78" spans="1:12" x14ac:dyDescent="0.25">
      <c r="A78" s="28">
        <v>7</v>
      </c>
      <c r="B78" s="11" t="s">
        <v>34</v>
      </c>
    </row>
    <row r="79" spans="1:12" x14ac:dyDescent="0.25">
      <c r="B79" s="11" t="s">
        <v>35</v>
      </c>
    </row>
    <row r="80" spans="1:12" x14ac:dyDescent="0.25">
      <c r="A80" s="38" t="s">
        <v>27</v>
      </c>
      <c r="B80" s="36" t="s">
        <v>39</v>
      </c>
      <c r="C80" s="122" t="s">
        <v>42</v>
      </c>
      <c r="D80" s="306" t="s">
        <v>1067</v>
      </c>
      <c r="E80" s="122" t="s">
        <v>43</v>
      </c>
    </row>
    <row r="81" spans="1:5" x14ac:dyDescent="0.25">
      <c r="A81" s="119" t="s">
        <v>9</v>
      </c>
      <c r="B81" s="252" t="s">
        <v>684</v>
      </c>
      <c r="C81" s="313" t="s">
        <v>422</v>
      </c>
      <c r="D81" s="57"/>
      <c r="E81" s="57">
        <v>36357</v>
      </c>
    </row>
    <row r="82" spans="1:5" x14ac:dyDescent="0.25">
      <c r="A82" s="119" t="s">
        <v>13</v>
      </c>
      <c r="B82" s="252" t="s">
        <v>685</v>
      </c>
      <c r="C82" s="313" t="s">
        <v>443</v>
      </c>
      <c r="D82" s="57">
        <v>32</v>
      </c>
      <c r="E82" s="57">
        <v>12119</v>
      </c>
    </row>
    <row r="83" spans="1:5" x14ac:dyDescent="0.25">
      <c r="A83" s="57" t="s">
        <v>14</v>
      </c>
      <c r="B83" s="298" t="s">
        <v>1099</v>
      </c>
      <c r="C83" s="57" t="s">
        <v>443</v>
      </c>
      <c r="D83" s="57">
        <v>31</v>
      </c>
      <c r="E83" s="57">
        <v>155428</v>
      </c>
    </row>
    <row r="84" spans="1:5" x14ac:dyDescent="0.25">
      <c r="A84" s="57">
        <v>4</v>
      </c>
      <c r="B84" s="252" t="s">
        <v>701</v>
      </c>
      <c r="C84" s="57" t="s">
        <v>434</v>
      </c>
      <c r="D84" s="57">
        <v>14</v>
      </c>
      <c r="E84" s="57">
        <v>15056</v>
      </c>
    </row>
    <row r="85" spans="1:5" x14ac:dyDescent="0.25">
      <c r="A85" s="57">
        <v>5</v>
      </c>
      <c r="B85" s="259" t="s">
        <v>704</v>
      </c>
      <c r="C85" s="57" t="s">
        <v>436</v>
      </c>
      <c r="D85" s="57">
        <v>10</v>
      </c>
      <c r="E85" s="57">
        <v>4537</v>
      </c>
    </row>
    <row r="86" spans="1:5" x14ac:dyDescent="0.25">
      <c r="A86" s="57">
        <v>6</v>
      </c>
      <c r="B86" s="298" t="s">
        <v>1098</v>
      </c>
      <c r="C86" s="306" t="s">
        <v>422</v>
      </c>
      <c r="D86" s="57">
        <v>140</v>
      </c>
      <c r="E86" s="57">
        <v>10900</v>
      </c>
    </row>
    <row r="87" spans="1:5" x14ac:dyDescent="0.25">
      <c r="A87" s="57">
        <v>7</v>
      </c>
      <c r="B87" s="298" t="s">
        <v>1104</v>
      </c>
      <c r="C87" s="306" t="s">
        <v>424</v>
      </c>
      <c r="D87" s="57">
        <v>132</v>
      </c>
      <c r="E87" s="57">
        <v>12400</v>
      </c>
    </row>
    <row r="88" spans="1:5" x14ac:dyDescent="0.25">
      <c r="A88" s="120">
        <v>8</v>
      </c>
      <c r="B88" s="298" t="s">
        <v>1166</v>
      </c>
      <c r="C88" s="306" t="s">
        <v>443</v>
      </c>
      <c r="D88" s="57">
        <v>69</v>
      </c>
      <c r="E88" s="57">
        <v>12060</v>
      </c>
    </row>
    <row r="89" spans="1:5" x14ac:dyDescent="0.25">
      <c r="A89" s="120">
        <v>9</v>
      </c>
      <c r="B89" s="297" t="s">
        <v>1174</v>
      </c>
      <c r="C89" s="315" t="s">
        <v>63</v>
      </c>
      <c r="D89" s="110">
        <v>64</v>
      </c>
      <c r="E89" s="110">
        <v>5900</v>
      </c>
    </row>
    <row r="90" spans="1:5" x14ac:dyDescent="0.25">
      <c r="A90" s="120">
        <v>10</v>
      </c>
      <c r="B90" s="325"/>
      <c r="C90" s="306"/>
      <c r="D90" s="57"/>
      <c r="E90" s="57"/>
    </row>
    <row r="91" spans="1:5" x14ac:dyDescent="0.25">
      <c r="A91" s="120"/>
      <c r="B91" s="297"/>
      <c r="C91" s="315"/>
      <c r="D91" s="110"/>
      <c r="E91" s="110"/>
    </row>
    <row r="92" spans="1:5" x14ac:dyDescent="0.25">
      <c r="A92" s="120"/>
      <c r="B92" s="43"/>
      <c r="C92" s="31"/>
      <c r="D92" s="31"/>
      <c r="E92" s="31"/>
    </row>
    <row r="93" spans="1:5" x14ac:dyDescent="0.25">
      <c r="B93" s="161" t="s">
        <v>513</v>
      </c>
    </row>
  </sheetData>
  <mergeCells count="27">
    <mergeCell ref="B53:C53"/>
    <mergeCell ref="B54:C54"/>
    <mergeCell ref="B55:C55"/>
    <mergeCell ref="B56:C56"/>
    <mergeCell ref="B49:C49"/>
    <mergeCell ref="B51:C51"/>
    <mergeCell ref="B52:C52"/>
    <mergeCell ref="B46:D46"/>
    <mergeCell ref="B48:D48"/>
    <mergeCell ref="B12:F12"/>
    <mergeCell ref="B5:E5"/>
    <mergeCell ref="B9:C9"/>
    <mergeCell ref="B11:F11"/>
    <mergeCell ref="B10:E10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62" type="noConversion"/>
  <pageMargins left="0.69930555555555596" right="0.69930555555555596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7">
    <tabColor rgb="FF92D050"/>
  </sheetPr>
  <dimension ref="A1:K89"/>
  <sheetViews>
    <sheetView topLeftCell="A52" workbookViewId="0">
      <selection activeCell="J22" sqref="J22"/>
    </sheetView>
  </sheetViews>
  <sheetFormatPr defaultRowHeight="15" x14ac:dyDescent="0.25"/>
  <cols>
    <col min="1" max="1" width="4.5703125" customWidth="1"/>
    <col min="2" max="2" width="44.85546875" customWidth="1"/>
    <col min="3" max="3" width="11.42578125" customWidth="1"/>
    <col min="4" max="4" width="10.140625" customWidth="1"/>
    <col min="5" max="5" width="11.85546875" customWidth="1"/>
    <col min="6" max="6" width="10" customWidth="1"/>
    <col min="9" max="9" width="10.57031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523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84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81">
        <v>748168.82</v>
      </c>
    </row>
    <row r="14" spans="1:6" x14ac:dyDescent="0.25">
      <c r="A14" s="13" t="s">
        <v>14</v>
      </c>
      <c r="B14" s="5" t="s">
        <v>490</v>
      </c>
      <c r="C14" s="5"/>
      <c r="D14" s="5"/>
      <c r="E14" s="90">
        <f>[4]В26!$E$14</f>
        <v>316397.99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1192875.49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1134253.45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1134253.45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13143.24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216</v>
      </c>
      <c r="C23" s="62"/>
      <c r="D23" s="65"/>
      <c r="E23" s="65">
        <v>39300.769999999997</v>
      </c>
      <c r="F23" s="266"/>
    </row>
    <row r="24" spans="1:6" x14ac:dyDescent="0.25">
      <c r="A24" s="13"/>
      <c r="B24" s="62" t="s">
        <v>850</v>
      </c>
      <c r="C24" s="62"/>
      <c r="D24" s="65"/>
      <c r="E24" s="65">
        <v>6569.02</v>
      </c>
    </row>
    <row r="25" spans="1:6" x14ac:dyDescent="0.25">
      <c r="A25" s="13"/>
      <c r="B25" s="62" t="s">
        <v>217</v>
      </c>
      <c r="C25" s="62"/>
      <c r="D25" s="65"/>
      <c r="E25" s="65">
        <v>34577.78</v>
      </c>
    </row>
    <row r="26" spans="1:6" x14ac:dyDescent="0.25">
      <c r="A26" s="13"/>
      <c r="B26" s="62" t="s">
        <v>851</v>
      </c>
      <c r="C26" s="62"/>
      <c r="D26" s="65"/>
      <c r="E26" s="65">
        <v>6018.32</v>
      </c>
    </row>
    <row r="27" spans="1:6" x14ac:dyDescent="0.25">
      <c r="A27" s="13"/>
      <c r="B27" s="62" t="s">
        <v>218</v>
      </c>
      <c r="C27" s="62"/>
      <c r="D27" s="65"/>
      <c r="E27" s="65">
        <v>57563.53</v>
      </c>
    </row>
    <row r="28" spans="1:6" x14ac:dyDescent="0.25">
      <c r="A28" s="13"/>
      <c r="B28" s="62" t="s">
        <v>219</v>
      </c>
      <c r="C28" s="62"/>
      <c r="D28" s="65"/>
      <c r="E28" s="65">
        <v>108810.88</v>
      </c>
    </row>
    <row r="29" spans="1:6" x14ac:dyDescent="0.25">
      <c r="A29" s="13"/>
      <c r="B29" s="62" t="s">
        <v>852</v>
      </c>
      <c r="C29" s="62"/>
      <c r="D29" s="65"/>
      <c r="E29" s="65">
        <v>10038.69</v>
      </c>
    </row>
    <row r="30" spans="1:6" x14ac:dyDescent="0.25">
      <c r="A30" s="13"/>
      <c r="B30" s="62" t="s">
        <v>220</v>
      </c>
      <c r="C30" s="62"/>
      <c r="D30" s="65"/>
      <c r="E30" s="65">
        <v>30388.17</v>
      </c>
    </row>
    <row r="31" spans="1:6" x14ac:dyDescent="0.25">
      <c r="A31" s="13"/>
      <c r="B31" s="62" t="s">
        <v>221</v>
      </c>
      <c r="C31" s="62"/>
      <c r="D31" s="65"/>
      <c r="E31" s="65">
        <v>19788.93</v>
      </c>
    </row>
    <row r="32" spans="1:6" x14ac:dyDescent="0.25">
      <c r="A32" s="13"/>
      <c r="B32" s="62" t="s">
        <v>222</v>
      </c>
      <c r="C32" s="62"/>
      <c r="D32" s="65"/>
      <c r="E32" s="65">
        <v>130986.08</v>
      </c>
    </row>
    <row r="33" spans="1:9" x14ac:dyDescent="0.25">
      <c r="A33" s="13"/>
      <c r="B33" s="62" t="s">
        <v>223</v>
      </c>
      <c r="C33" s="62"/>
      <c r="D33" s="65"/>
      <c r="E33" s="65">
        <v>32677.3</v>
      </c>
    </row>
    <row r="34" spans="1:9" x14ac:dyDescent="0.25">
      <c r="A34" s="13"/>
      <c r="B34" s="62" t="s">
        <v>224</v>
      </c>
      <c r="C34" s="62"/>
      <c r="D34" s="65"/>
      <c r="E34" s="65">
        <v>14887.63</v>
      </c>
    </row>
    <row r="35" spans="1:9" ht="16.5" customHeight="1" x14ac:dyDescent="0.25">
      <c r="A35" s="13"/>
      <c r="B35" s="62" t="s">
        <v>225</v>
      </c>
      <c r="C35" s="62"/>
      <c r="D35" s="65"/>
      <c r="E35" s="65">
        <v>11455.15</v>
      </c>
    </row>
    <row r="36" spans="1:9" x14ac:dyDescent="0.25">
      <c r="A36" s="13"/>
      <c r="B36" s="62" t="s">
        <v>226</v>
      </c>
      <c r="C36" s="62"/>
      <c r="D36" s="65"/>
      <c r="E36" s="65">
        <v>96137.93</v>
      </c>
    </row>
    <row r="37" spans="1:9" x14ac:dyDescent="0.25">
      <c r="A37" s="13"/>
      <c r="B37" s="62" t="s">
        <v>853</v>
      </c>
      <c r="C37" s="62"/>
      <c r="D37" s="65"/>
      <c r="E37" s="65">
        <v>6782.24</v>
      </c>
    </row>
    <row r="38" spans="1:9" x14ac:dyDescent="0.25">
      <c r="A38" s="13"/>
      <c r="B38" s="62" t="s">
        <v>854</v>
      </c>
      <c r="C38" s="62"/>
      <c r="D38" s="65"/>
      <c r="E38" s="65">
        <v>5779.73</v>
      </c>
    </row>
    <row r="39" spans="1:9" x14ac:dyDescent="0.25">
      <c r="A39" s="13"/>
      <c r="B39" s="62" t="s">
        <v>227</v>
      </c>
      <c r="C39" s="62"/>
      <c r="D39" s="65"/>
      <c r="E39" s="65">
        <v>24215.66</v>
      </c>
    </row>
    <row r="40" spans="1:9" x14ac:dyDescent="0.25">
      <c r="A40" s="13" t="s">
        <v>24</v>
      </c>
      <c r="B40" s="11" t="s">
        <v>36</v>
      </c>
      <c r="C40" s="11"/>
      <c r="D40" s="11"/>
      <c r="E40" s="14"/>
      <c r="F40" s="28"/>
    </row>
    <row r="41" spans="1:9" x14ac:dyDescent="0.25">
      <c r="A41" s="13"/>
      <c r="B41" s="11" t="s">
        <v>38</v>
      </c>
      <c r="C41" s="11"/>
      <c r="D41" s="11"/>
      <c r="E41" s="14"/>
      <c r="F41" s="28"/>
    </row>
    <row r="42" spans="1:9" x14ac:dyDescent="0.25">
      <c r="A42" s="13"/>
      <c r="B42" s="11" t="s">
        <v>37</v>
      </c>
      <c r="C42" s="5"/>
      <c r="D42" s="5"/>
      <c r="E42" s="1"/>
    </row>
    <row r="43" spans="1:9" x14ac:dyDescent="0.25">
      <c r="A43" s="8" t="s">
        <v>27</v>
      </c>
      <c r="B43" s="365" t="s">
        <v>28</v>
      </c>
      <c r="C43" s="366"/>
      <c r="D43" s="6"/>
      <c r="E43" s="12" t="s">
        <v>29</v>
      </c>
    </row>
    <row r="44" spans="1:9" x14ac:dyDescent="0.25">
      <c r="A44" s="8">
        <v>1</v>
      </c>
      <c r="B44" s="9" t="s">
        <v>484</v>
      </c>
      <c r="C44" s="61"/>
      <c r="D44" s="6"/>
      <c r="E44" s="76">
        <f>'[3]В26-21'!$F$10</f>
        <v>189903.47999999998</v>
      </c>
    </row>
    <row r="45" spans="1:9" x14ac:dyDescent="0.25">
      <c r="A45" s="8">
        <v>2</v>
      </c>
      <c r="B45" s="360" t="s">
        <v>380</v>
      </c>
      <c r="C45" s="360"/>
      <c r="D45" s="6"/>
      <c r="E45" s="76">
        <f>'[3]В26-21'!$F$11</f>
        <v>9558.9</v>
      </c>
    </row>
    <row r="46" spans="1:9" x14ac:dyDescent="0.25">
      <c r="A46" s="8">
        <v>3</v>
      </c>
      <c r="B46" s="359" t="s">
        <v>381</v>
      </c>
      <c r="C46" s="359"/>
      <c r="D46" s="6"/>
      <c r="E46" s="76">
        <f>'[3]В26-21'!$F$12</f>
        <v>53529.84</v>
      </c>
    </row>
    <row r="47" spans="1:9" x14ac:dyDescent="0.25">
      <c r="A47" s="8">
        <v>4</v>
      </c>
      <c r="B47" s="31" t="s">
        <v>509</v>
      </c>
      <c r="C47" s="31"/>
      <c r="D47" s="6"/>
      <c r="E47" s="76">
        <f>'[3]В26-21'!$F$13</f>
        <v>27402.18</v>
      </c>
    </row>
    <row r="48" spans="1:9" x14ac:dyDescent="0.25">
      <c r="A48" s="8">
        <v>5</v>
      </c>
      <c r="B48" s="359" t="s">
        <v>2</v>
      </c>
      <c r="C48" s="359"/>
      <c r="D48" s="6"/>
      <c r="E48" s="31">
        <v>3591.28</v>
      </c>
      <c r="I48" s="76"/>
    </row>
    <row r="49" spans="1:11" x14ac:dyDescent="0.25">
      <c r="A49" s="8">
        <v>6</v>
      </c>
      <c r="B49" s="359" t="s">
        <v>3</v>
      </c>
      <c r="C49" s="359"/>
      <c r="D49" s="6"/>
      <c r="E49" s="31">
        <v>19200</v>
      </c>
      <c r="I49" s="76"/>
    </row>
    <row r="50" spans="1:11" x14ac:dyDescent="0.25">
      <c r="A50" s="8">
        <v>7</v>
      </c>
      <c r="B50" s="360" t="s">
        <v>30</v>
      </c>
      <c r="C50" s="360"/>
      <c r="D50" s="6"/>
      <c r="E50" s="76">
        <f>'[3]В26-21'!$F$17</f>
        <v>41421.9</v>
      </c>
    </row>
    <row r="51" spans="1:11" x14ac:dyDescent="0.25">
      <c r="A51" s="8">
        <v>8</v>
      </c>
      <c r="B51" s="359" t="s">
        <v>382</v>
      </c>
      <c r="C51" s="359"/>
      <c r="D51" s="6"/>
      <c r="E51" s="31">
        <v>480.7</v>
      </c>
      <c r="I51" s="75"/>
    </row>
    <row r="52" spans="1:11" x14ac:dyDescent="0.25">
      <c r="A52" s="8">
        <v>9</v>
      </c>
      <c r="B52" s="359" t="s">
        <v>407</v>
      </c>
      <c r="C52" s="359"/>
      <c r="D52" s="6"/>
      <c r="E52" s="76">
        <v>66000</v>
      </c>
      <c r="I52" s="75"/>
      <c r="J52" s="341"/>
      <c r="K52" s="75"/>
    </row>
    <row r="53" spans="1:11" x14ac:dyDescent="0.25">
      <c r="A53" s="8">
        <v>10</v>
      </c>
      <c r="B53" s="360" t="s">
        <v>384</v>
      </c>
      <c r="C53" s="360"/>
      <c r="D53" s="6"/>
      <c r="E53" s="31">
        <v>1274.52</v>
      </c>
      <c r="I53" s="75"/>
    </row>
    <row r="54" spans="1:11" x14ac:dyDescent="0.25">
      <c r="A54" s="8">
        <v>11</v>
      </c>
      <c r="B54" s="359" t="s">
        <v>385</v>
      </c>
      <c r="C54" s="359"/>
      <c r="D54" s="6"/>
      <c r="E54" s="76">
        <f>'[3]В26-21'!$F$24</f>
        <v>179070.06</v>
      </c>
    </row>
    <row r="55" spans="1:11" x14ac:dyDescent="0.25">
      <c r="A55" s="8">
        <v>12</v>
      </c>
      <c r="B55" s="359" t="s">
        <v>383</v>
      </c>
      <c r="C55" s="359"/>
      <c r="D55" s="6"/>
      <c r="E55" s="76">
        <v>5120</v>
      </c>
      <c r="K55" s="75"/>
    </row>
    <row r="56" spans="1:11" x14ac:dyDescent="0.25">
      <c r="A56" s="8">
        <v>13</v>
      </c>
      <c r="B56" s="359" t="s">
        <v>393</v>
      </c>
      <c r="C56" s="359"/>
      <c r="D56" s="6"/>
      <c r="E56" s="76">
        <f>'[3]В26-21'!$F$27</f>
        <v>7647.12</v>
      </c>
    </row>
    <row r="57" spans="1:11" x14ac:dyDescent="0.25">
      <c r="A57" s="8">
        <v>14</v>
      </c>
      <c r="B57" s="359" t="s">
        <v>388</v>
      </c>
      <c r="C57" s="359"/>
      <c r="D57" s="6"/>
      <c r="E57" s="31">
        <v>130254.3</v>
      </c>
    </row>
    <row r="58" spans="1:11" x14ac:dyDescent="0.25">
      <c r="A58" s="8">
        <v>15</v>
      </c>
      <c r="B58" s="362" t="s">
        <v>4</v>
      </c>
      <c r="C58" s="363"/>
      <c r="D58" s="6"/>
      <c r="E58" s="76">
        <f>'[3]В26-21'!$F$30</f>
        <v>254904</v>
      </c>
    </row>
    <row r="59" spans="1:11" x14ac:dyDescent="0.25">
      <c r="A59" s="8">
        <v>16</v>
      </c>
      <c r="B59" s="359" t="s">
        <v>454</v>
      </c>
      <c r="C59" s="359"/>
      <c r="D59" s="6"/>
      <c r="E59" s="76">
        <f>[4]В26!$E$59</f>
        <v>68562.68921094999</v>
      </c>
      <c r="I59" s="75"/>
      <c r="K59" s="75"/>
    </row>
    <row r="60" spans="1:11" x14ac:dyDescent="0.25">
      <c r="A60" s="8">
        <v>17</v>
      </c>
      <c r="B60" s="362" t="s">
        <v>480</v>
      </c>
      <c r="C60" s="363"/>
      <c r="D60" s="6"/>
      <c r="E60" s="76">
        <v>35904.589999999997</v>
      </c>
      <c r="K60" s="75"/>
    </row>
    <row r="61" spans="1:11" x14ac:dyDescent="0.25">
      <c r="A61" s="8">
        <v>18</v>
      </c>
      <c r="B61" s="362" t="s">
        <v>481</v>
      </c>
      <c r="C61" s="363"/>
      <c r="D61" s="6"/>
      <c r="E61" s="76">
        <v>5509.49</v>
      </c>
      <c r="K61" s="75"/>
    </row>
    <row r="62" spans="1:11" x14ac:dyDescent="0.25">
      <c r="A62" s="8">
        <v>19</v>
      </c>
      <c r="B62" s="362" t="s">
        <v>482</v>
      </c>
      <c r="C62" s="363"/>
      <c r="D62" s="6"/>
      <c r="E62" s="76">
        <v>69266.490000000005</v>
      </c>
      <c r="K62" s="75"/>
    </row>
    <row r="63" spans="1:11" x14ac:dyDescent="0.25">
      <c r="A63" s="8">
        <v>20</v>
      </c>
      <c r="B63" s="362" t="s">
        <v>483</v>
      </c>
      <c r="C63" s="363"/>
      <c r="D63" s="6"/>
      <c r="E63" s="76">
        <v>9358.92</v>
      </c>
      <c r="K63" s="75"/>
    </row>
    <row r="64" spans="1:11" x14ac:dyDescent="0.25">
      <c r="A64" s="8">
        <v>21</v>
      </c>
      <c r="B64" s="364" t="s">
        <v>488</v>
      </c>
      <c r="C64" s="364"/>
      <c r="D64" s="6"/>
      <c r="E64" s="83">
        <f>SUM(E44:E63)</f>
        <v>1177960.4592109502</v>
      </c>
      <c r="I64" s="80"/>
    </row>
    <row r="65" spans="1:9" x14ac:dyDescent="0.25">
      <c r="A65" s="8">
        <v>22</v>
      </c>
      <c r="B65" s="364" t="s">
        <v>489</v>
      </c>
      <c r="C65" s="361"/>
      <c r="D65" s="6"/>
      <c r="E65" s="83">
        <f>E19+B21</f>
        <v>1147396.69</v>
      </c>
      <c r="I65" s="100"/>
    </row>
    <row r="66" spans="1:9" x14ac:dyDescent="0.25">
      <c r="A66" s="8">
        <v>23</v>
      </c>
      <c r="B66" s="364" t="s">
        <v>505</v>
      </c>
      <c r="C66" s="364"/>
      <c r="D66" s="6"/>
      <c r="E66" s="83">
        <v>316397.99</v>
      </c>
      <c r="I66" s="163"/>
    </row>
    <row r="67" spans="1:9" x14ac:dyDescent="0.25">
      <c r="A67" s="8">
        <v>24</v>
      </c>
      <c r="B67" s="364" t="s">
        <v>491</v>
      </c>
      <c r="C67" s="364"/>
      <c r="D67" s="6"/>
      <c r="E67" s="83">
        <f>E65+E66-E64</f>
        <v>285834.22078904975</v>
      </c>
    </row>
    <row r="68" spans="1:9" x14ac:dyDescent="0.25">
      <c r="A68" s="28" t="s">
        <v>31</v>
      </c>
      <c r="B68" s="11" t="s">
        <v>34</v>
      </c>
      <c r="F68" s="74"/>
    </row>
    <row r="69" spans="1:9" x14ac:dyDescent="0.25">
      <c r="B69" s="11" t="s">
        <v>35</v>
      </c>
    </row>
    <row r="70" spans="1:9" x14ac:dyDescent="0.25">
      <c r="A70" s="38" t="s">
        <v>27</v>
      </c>
      <c r="B70" s="36" t="s">
        <v>39</v>
      </c>
      <c r="C70" s="122" t="s">
        <v>42</v>
      </c>
      <c r="D70" s="306" t="s">
        <v>1067</v>
      </c>
      <c r="E70" s="316" t="s">
        <v>43</v>
      </c>
    </row>
    <row r="71" spans="1:9" x14ac:dyDescent="0.25">
      <c r="A71" s="116" t="s">
        <v>9</v>
      </c>
      <c r="B71" s="294" t="s">
        <v>1050</v>
      </c>
      <c r="C71" s="313" t="s">
        <v>434</v>
      </c>
      <c r="D71" s="57" t="s">
        <v>697</v>
      </c>
      <c r="E71" s="57">
        <v>57982</v>
      </c>
    </row>
    <row r="72" spans="1:9" x14ac:dyDescent="0.25">
      <c r="A72" s="117" t="s">
        <v>13</v>
      </c>
      <c r="B72" s="297" t="s">
        <v>1143</v>
      </c>
      <c r="C72" s="315" t="s">
        <v>432</v>
      </c>
      <c r="D72" s="110">
        <v>93</v>
      </c>
      <c r="E72" s="110">
        <v>7250</v>
      </c>
    </row>
    <row r="73" spans="1:9" x14ac:dyDescent="0.25">
      <c r="A73" s="118" t="s">
        <v>14</v>
      </c>
      <c r="B73" s="302" t="s">
        <v>1140</v>
      </c>
      <c r="C73" s="315" t="s">
        <v>432</v>
      </c>
      <c r="D73" s="110">
        <v>91</v>
      </c>
      <c r="E73" s="110">
        <v>4650</v>
      </c>
    </row>
    <row r="74" spans="1:9" x14ac:dyDescent="0.25">
      <c r="A74" s="31">
        <v>4</v>
      </c>
      <c r="B74" s="302" t="s">
        <v>1142</v>
      </c>
      <c r="C74" s="315" t="s">
        <v>432</v>
      </c>
      <c r="D74" s="110">
        <v>92</v>
      </c>
      <c r="E74" s="110">
        <v>7650</v>
      </c>
    </row>
    <row r="75" spans="1:9" x14ac:dyDescent="0.25">
      <c r="A75" s="31">
        <v>5</v>
      </c>
      <c r="B75" s="297" t="s">
        <v>1144</v>
      </c>
      <c r="C75" s="315" t="s">
        <v>432</v>
      </c>
      <c r="D75" s="110">
        <v>85</v>
      </c>
      <c r="E75" s="110">
        <v>5600</v>
      </c>
    </row>
    <row r="76" spans="1:9" x14ac:dyDescent="0.25">
      <c r="A76" s="31">
        <v>6</v>
      </c>
      <c r="B76" s="324" t="s">
        <v>1245</v>
      </c>
      <c r="C76" s="327" t="s">
        <v>428</v>
      </c>
      <c r="D76" s="110">
        <v>111</v>
      </c>
      <c r="E76" s="110">
        <v>66000</v>
      </c>
      <c r="I76" s="302"/>
    </row>
    <row r="77" spans="1:9" x14ac:dyDescent="0.25">
      <c r="A77" s="31">
        <v>7</v>
      </c>
      <c r="B77" s="113"/>
      <c r="C77" s="113"/>
      <c r="D77" s="31"/>
      <c r="E77" s="110"/>
    </row>
    <row r="78" spans="1:9" x14ac:dyDescent="0.25">
      <c r="A78" s="28">
        <v>7</v>
      </c>
      <c r="B78" s="28" t="s">
        <v>44</v>
      </c>
      <c r="C78" s="28"/>
      <c r="D78" s="28"/>
      <c r="E78" s="28"/>
      <c r="F78" s="28"/>
    </row>
    <row r="79" spans="1:9" x14ac:dyDescent="0.25">
      <c r="B79" s="28" t="s">
        <v>45</v>
      </c>
      <c r="C79" s="28"/>
      <c r="D79" s="28"/>
      <c r="E79" s="28"/>
      <c r="F79" s="28"/>
    </row>
    <row r="80" spans="1:9" x14ac:dyDescent="0.25">
      <c r="B80" s="28" t="s">
        <v>46</v>
      </c>
      <c r="C80" s="28"/>
      <c r="D80" s="28"/>
      <c r="E80" s="28"/>
      <c r="F80" s="28"/>
    </row>
    <row r="81" spans="2:6" x14ac:dyDescent="0.25">
      <c r="B81" s="29" t="s">
        <v>47</v>
      </c>
      <c r="C81" s="29"/>
      <c r="D81" s="29"/>
      <c r="E81" s="29"/>
      <c r="F81" s="29"/>
    </row>
    <row r="82" spans="2:6" x14ac:dyDescent="0.25">
      <c r="B82" s="29" t="s">
        <v>48</v>
      </c>
      <c r="C82" s="29"/>
      <c r="D82" s="29"/>
      <c r="E82" s="29"/>
      <c r="F82" s="29"/>
    </row>
    <row r="83" spans="2:6" x14ac:dyDescent="0.25">
      <c r="B83" s="51" t="s">
        <v>82</v>
      </c>
      <c r="C83" s="29"/>
      <c r="D83" s="29"/>
      <c r="E83" s="29"/>
      <c r="F83" s="29"/>
    </row>
    <row r="84" spans="2:6" x14ac:dyDescent="0.25">
      <c r="B84" s="29" t="s">
        <v>50</v>
      </c>
      <c r="E84" s="28">
        <v>1941468.9</v>
      </c>
      <c r="F84" s="28"/>
    </row>
    <row r="85" spans="2:6" x14ac:dyDescent="0.25">
      <c r="B85" s="29" t="s">
        <v>51</v>
      </c>
      <c r="E85" s="279">
        <v>2343000</v>
      </c>
      <c r="F85" s="279"/>
    </row>
    <row r="86" spans="2:6" x14ac:dyDescent="0.25">
      <c r="B86" s="29"/>
    </row>
    <row r="89" spans="2:6" x14ac:dyDescent="0.25">
      <c r="B89" s="168" t="s">
        <v>513</v>
      </c>
    </row>
  </sheetData>
  <mergeCells count="28">
    <mergeCell ref="B50:C50"/>
    <mergeCell ref="B51:C51"/>
    <mergeCell ref="B52:C52"/>
    <mergeCell ref="B53:C53"/>
    <mergeCell ref="B54:C54"/>
    <mergeCell ref="B55:C55"/>
    <mergeCell ref="B56:C56"/>
    <mergeCell ref="B57:C57"/>
    <mergeCell ref="B66:C66"/>
    <mergeCell ref="B67:C67"/>
    <mergeCell ref="B58:C58"/>
    <mergeCell ref="B59:C59"/>
    <mergeCell ref="B64:C64"/>
    <mergeCell ref="B65:C65"/>
    <mergeCell ref="B60:C60"/>
    <mergeCell ref="B61:C61"/>
    <mergeCell ref="B62:C62"/>
    <mergeCell ref="B63:C63"/>
    <mergeCell ref="B12:F12"/>
    <mergeCell ref="B5:E5"/>
    <mergeCell ref="B9:C9"/>
    <mergeCell ref="B11:F11"/>
    <mergeCell ref="B10:E10"/>
    <mergeCell ref="B43:C43"/>
    <mergeCell ref="B45:C45"/>
    <mergeCell ref="B46:C46"/>
    <mergeCell ref="B48:C48"/>
    <mergeCell ref="B49:C49"/>
  </mergeCells>
  <phoneticPr fontId="62" type="noConversion"/>
  <pageMargins left="0.69930555555555596" right="0.69930555555555596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8">
    <tabColor rgb="FF92D050"/>
  </sheetPr>
  <dimension ref="A1:L72"/>
  <sheetViews>
    <sheetView topLeftCell="A45" workbookViewId="0">
      <selection activeCell="K58" sqref="K58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0.85546875" customWidth="1"/>
    <col min="6" max="6" width="10" customWidth="1"/>
    <col min="10" max="10" width="9.5703125" bestFit="1" customWidth="1"/>
    <col min="12" max="12" width="10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524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85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275" t="s">
        <v>1022</v>
      </c>
    </row>
    <row r="14" spans="1:6" x14ac:dyDescent="0.25">
      <c r="A14" s="13" t="s">
        <v>14</v>
      </c>
      <c r="B14" s="5" t="s">
        <v>486</v>
      </c>
      <c r="C14" s="5"/>
      <c r="D14" s="5"/>
      <c r="E14" s="274">
        <f>[4]В27!$E$14</f>
        <v>183660.4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1087204.25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1083957.55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1083957.55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24" t="s">
        <v>22</v>
      </c>
      <c r="C21" s="5"/>
      <c r="D21" s="5"/>
      <c r="E21" s="1"/>
    </row>
    <row r="22" spans="1:6" x14ac:dyDescent="0.25">
      <c r="A22" s="13"/>
      <c r="B22" s="24" t="s">
        <v>23</v>
      </c>
      <c r="C22" s="5"/>
      <c r="D22" s="5"/>
      <c r="E22" s="1"/>
    </row>
    <row r="23" spans="1:6" x14ac:dyDescent="0.25">
      <c r="A23" s="13"/>
      <c r="B23" s="62" t="s">
        <v>228</v>
      </c>
      <c r="C23" s="62"/>
      <c r="D23" s="65"/>
      <c r="E23" s="65">
        <v>22365.07</v>
      </c>
      <c r="F23" s="266"/>
    </row>
    <row r="24" spans="1:6" x14ac:dyDescent="0.25">
      <c r="A24" s="13"/>
      <c r="B24" s="62" t="s">
        <v>229</v>
      </c>
      <c r="C24" s="62"/>
      <c r="D24" s="65"/>
      <c r="E24" s="65">
        <v>39059.83</v>
      </c>
    </row>
    <row r="25" spans="1:6" x14ac:dyDescent="0.25">
      <c r="A25" s="13"/>
      <c r="B25" s="62" t="s">
        <v>855</v>
      </c>
      <c r="C25" s="62"/>
      <c r="D25" s="65"/>
      <c r="E25" s="65">
        <v>8275.0400000000009</v>
      </c>
    </row>
    <row r="26" spans="1:6" x14ac:dyDescent="0.25">
      <c r="A26" s="13"/>
      <c r="B26" s="62" t="s">
        <v>856</v>
      </c>
      <c r="C26" s="62"/>
      <c r="D26" s="65"/>
      <c r="E26" s="65">
        <v>5425.42</v>
      </c>
    </row>
    <row r="27" spans="1:6" x14ac:dyDescent="0.25">
      <c r="A27" s="13"/>
      <c r="B27" s="62" t="s">
        <v>230</v>
      </c>
      <c r="C27" s="62"/>
      <c r="D27" s="65"/>
      <c r="E27" s="65">
        <v>72889.53</v>
      </c>
    </row>
    <row r="28" spans="1:6" x14ac:dyDescent="0.25">
      <c r="A28" s="13"/>
      <c r="B28" s="62" t="s">
        <v>857</v>
      </c>
      <c r="C28" s="62"/>
      <c r="D28" s="65"/>
      <c r="E28" s="65">
        <v>18042.240000000002</v>
      </c>
    </row>
    <row r="29" spans="1:6" x14ac:dyDescent="0.25">
      <c r="A29" s="13"/>
      <c r="B29" s="62" t="s">
        <v>858</v>
      </c>
      <c r="C29" s="62"/>
      <c r="D29" s="65"/>
      <c r="E29" s="65">
        <v>3721.3</v>
      </c>
    </row>
    <row r="30" spans="1:6" x14ac:dyDescent="0.25">
      <c r="A30" s="13"/>
      <c r="B30" s="62" t="s">
        <v>859</v>
      </c>
      <c r="C30" s="62"/>
      <c r="D30" s="65"/>
      <c r="E30" s="65">
        <v>13983.81</v>
      </c>
    </row>
    <row r="31" spans="1:6" x14ac:dyDescent="0.25">
      <c r="A31" s="13" t="s">
        <v>24</v>
      </c>
      <c r="B31" s="11" t="s">
        <v>36</v>
      </c>
      <c r="C31" s="11"/>
      <c r="D31" s="11"/>
      <c r="E31" s="14"/>
      <c r="F31" s="28"/>
    </row>
    <row r="32" spans="1:6" x14ac:dyDescent="0.25">
      <c r="A32" s="13"/>
      <c r="B32" s="11" t="s">
        <v>38</v>
      </c>
      <c r="C32" s="11"/>
      <c r="D32" s="11"/>
      <c r="E32" s="14"/>
      <c r="F32" s="28"/>
    </row>
    <row r="33" spans="1:12" x14ac:dyDescent="0.25">
      <c r="A33" s="13"/>
      <c r="B33" s="11" t="s">
        <v>37</v>
      </c>
      <c r="C33" s="5"/>
      <c r="D33" s="5"/>
      <c r="E33" s="1"/>
    </row>
    <row r="34" spans="1:12" x14ac:dyDescent="0.25">
      <c r="A34" s="8" t="s">
        <v>27</v>
      </c>
      <c r="B34" s="365" t="s">
        <v>28</v>
      </c>
      <c r="C34" s="366"/>
      <c r="D34" s="6"/>
      <c r="E34" s="12" t="s">
        <v>29</v>
      </c>
      <c r="J34" t="s">
        <v>860</v>
      </c>
    </row>
    <row r="35" spans="1:12" x14ac:dyDescent="0.25">
      <c r="A35" s="8">
        <v>1</v>
      </c>
      <c r="B35" s="9" t="s">
        <v>484</v>
      </c>
      <c r="C35" s="61"/>
      <c r="D35" s="6"/>
      <c r="E35" s="76">
        <f>'[3]В27-21'!$F$10</f>
        <v>127153.23599999999</v>
      </c>
    </row>
    <row r="36" spans="1:12" x14ac:dyDescent="0.25">
      <c r="A36" s="8">
        <v>2</v>
      </c>
      <c r="B36" s="360" t="s">
        <v>380</v>
      </c>
      <c r="C36" s="360"/>
      <c r="D36" s="6"/>
      <c r="E36" s="76">
        <f>'[3]В27-21'!$F$11</f>
        <v>8026.2840000000015</v>
      </c>
    </row>
    <row r="37" spans="1:12" x14ac:dyDescent="0.25">
      <c r="A37" s="8">
        <v>3</v>
      </c>
      <c r="B37" s="359" t="s">
        <v>381</v>
      </c>
      <c r="C37" s="359"/>
      <c r="D37" s="6"/>
      <c r="E37" s="76">
        <f>'[3]В27-21'!$F$12</f>
        <v>32950.008000000002</v>
      </c>
    </row>
    <row r="38" spans="1:12" x14ac:dyDescent="0.25">
      <c r="A38" s="8">
        <v>4</v>
      </c>
      <c r="B38" s="31" t="s">
        <v>509</v>
      </c>
      <c r="C38" s="31"/>
      <c r="D38" s="6"/>
      <c r="E38" s="76">
        <f>'[3]В27-21'!$F$13</f>
        <v>13940.388000000001</v>
      </c>
    </row>
    <row r="39" spans="1:12" x14ac:dyDescent="0.25">
      <c r="A39" s="8">
        <v>5</v>
      </c>
      <c r="B39" s="359" t="s">
        <v>2</v>
      </c>
      <c r="C39" s="359"/>
      <c r="D39" s="6"/>
      <c r="E39" s="76">
        <v>2289.7600000000002</v>
      </c>
      <c r="J39" s="76"/>
    </row>
    <row r="40" spans="1:12" x14ac:dyDescent="0.25">
      <c r="A40" s="8">
        <v>6</v>
      </c>
      <c r="B40" s="359" t="s">
        <v>3</v>
      </c>
      <c r="C40" s="359"/>
      <c r="D40" s="6"/>
      <c r="E40" s="76">
        <v>14000</v>
      </c>
      <c r="J40" s="76"/>
    </row>
    <row r="41" spans="1:12" x14ac:dyDescent="0.25">
      <c r="A41" s="8">
        <v>7</v>
      </c>
      <c r="B41" s="360" t="s">
        <v>30</v>
      </c>
      <c r="C41" s="360"/>
      <c r="D41" s="6"/>
      <c r="E41" s="76">
        <f>'[3]В27-21'!$F$17</f>
        <v>28303.212</v>
      </c>
    </row>
    <row r="42" spans="1:12" x14ac:dyDescent="0.25">
      <c r="A42" s="8">
        <v>8</v>
      </c>
      <c r="B42" s="359" t="s">
        <v>382</v>
      </c>
      <c r="C42" s="359"/>
      <c r="D42" s="6"/>
      <c r="E42" s="76">
        <v>865.26</v>
      </c>
      <c r="J42" s="75"/>
    </row>
    <row r="43" spans="1:12" x14ac:dyDescent="0.25">
      <c r="A43" s="8">
        <v>9</v>
      </c>
      <c r="B43" s="359" t="s">
        <v>383</v>
      </c>
      <c r="C43" s="359"/>
      <c r="D43" s="6"/>
      <c r="E43" s="76">
        <v>3220</v>
      </c>
      <c r="J43" s="75"/>
    </row>
    <row r="44" spans="1:12" x14ac:dyDescent="0.25">
      <c r="A44" s="8">
        <v>10</v>
      </c>
      <c r="B44" s="360" t="s">
        <v>384</v>
      </c>
      <c r="C44" s="360"/>
      <c r="D44" s="6"/>
      <c r="E44" s="76">
        <v>844.87</v>
      </c>
      <c r="J44" s="75"/>
    </row>
    <row r="45" spans="1:12" x14ac:dyDescent="0.25">
      <c r="A45" s="8">
        <v>11</v>
      </c>
      <c r="B45" s="359" t="s">
        <v>385</v>
      </c>
      <c r="C45" s="359"/>
      <c r="D45" s="6"/>
      <c r="E45" s="76">
        <f>'[3]В27-21'!$F$24</f>
        <v>87021.816000000006</v>
      </c>
    </row>
    <row r="46" spans="1:12" x14ac:dyDescent="0.25">
      <c r="A46" s="8">
        <v>12</v>
      </c>
      <c r="B46" s="359" t="s">
        <v>386</v>
      </c>
      <c r="C46" s="359"/>
      <c r="D46" s="6"/>
      <c r="E46" s="76">
        <v>153766.70000000001</v>
      </c>
      <c r="J46" s="75"/>
      <c r="K46" s="102"/>
    </row>
    <row r="47" spans="1:12" x14ac:dyDescent="0.25">
      <c r="A47" s="8">
        <v>13</v>
      </c>
      <c r="B47" s="359" t="s">
        <v>412</v>
      </c>
      <c r="C47" s="359"/>
      <c r="D47" s="6"/>
      <c r="E47" s="83">
        <v>0</v>
      </c>
      <c r="L47" s="75"/>
    </row>
    <row r="48" spans="1:12" x14ac:dyDescent="0.25">
      <c r="A48" s="8">
        <v>14</v>
      </c>
      <c r="B48" s="359" t="s">
        <v>393</v>
      </c>
      <c r="C48" s="359"/>
      <c r="D48" s="6"/>
      <c r="E48" s="76">
        <f>'[3]В27-21'!$F$27</f>
        <v>5069.232</v>
      </c>
    </row>
    <row r="49" spans="1:12" x14ac:dyDescent="0.25">
      <c r="A49" s="8">
        <v>15</v>
      </c>
      <c r="B49" s="359" t="s">
        <v>388</v>
      </c>
      <c r="C49" s="359"/>
      <c r="D49" s="6"/>
      <c r="E49" s="76">
        <v>21590.21</v>
      </c>
    </row>
    <row r="50" spans="1:12" x14ac:dyDescent="0.25">
      <c r="A50" s="8">
        <v>16</v>
      </c>
      <c r="B50" s="359" t="s">
        <v>53</v>
      </c>
      <c r="C50" s="359"/>
      <c r="D50" s="6"/>
      <c r="E50" s="76">
        <v>150387</v>
      </c>
      <c r="L50" s="75"/>
    </row>
    <row r="51" spans="1:12" x14ac:dyDescent="0.25">
      <c r="A51" s="8">
        <v>17</v>
      </c>
      <c r="B51" s="362" t="s">
        <v>4</v>
      </c>
      <c r="C51" s="363"/>
      <c r="D51" s="6"/>
      <c r="E51" s="76">
        <f>'[3]В27-21'!$F$30</f>
        <v>163060.296</v>
      </c>
    </row>
    <row r="52" spans="1:12" x14ac:dyDescent="0.25">
      <c r="A52" s="8">
        <v>18</v>
      </c>
      <c r="B52" s="359" t="s">
        <v>454</v>
      </c>
      <c r="C52" s="359"/>
      <c r="D52" s="6"/>
      <c r="E52" s="76">
        <f>[4]В27!$E$52</f>
        <v>64771.883400250008</v>
      </c>
      <c r="J52" s="75"/>
    </row>
    <row r="53" spans="1:12" x14ac:dyDescent="0.25">
      <c r="A53" s="8">
        <v>19</v>
      </c>
      <c r="B53" s="362" t="s">
        <v>480</v>
      </c>
      <c r="C53" s="363"/>
      <c r="D53" s="6"/>
      <c r="E53" s="76">
        <v>63476.67</v>
      </c>
    </row>
    <row r="54" spans="1:12" x14ac:dyDescent="0.25">
      <c r="A54" s="8">
        <v>20</v>
      </c>
      <c r="B54" s="362" t="s">
        <v>481</v>
      </c>
      <c r="C54" s="363"/>
      <c r="D54" s="6"/>
      <c r="E54" s="76">
        <v>6561.54</v>
      </c>
    </row>
    <row r="55" spans="1:12" x14ac:dyDescent="0.25">
      <c r="A55" s="8">
        <v>21</v>
      </c>
      <c r="B55" s="362" t="s">
        <v>482</v>
      </c>
      <c r="C55" s="363"/>
      <c r="D55" s="6"/>
      <c r="E55" s="76">
        <v>64116.03</v>
      </c>
    </row>
    <row r="56" spans="1:12" x14ac:dyDescent="0.25">
      <c r="A56" s="8">
        <v>22</v>
      </c>
      <c r="B56" s="362" t="s">
        <v>483</v>
      </c>
      <c r="C56" s="363"/>
      <c r="D56" s="6"/>
      <c r="E56" s="76">
        <v>11146.98</v>
      </c>
    </row>
    <row r="57" spans="1:12" x14ac:dyDescent="0.25">
      <c r="A57" s="8">
        <v>23</v>
      </c>
      <c r="B57" s="364" t="s">
        <v>488</v>
      </c>
      <c r="C57" s="364"/>
      <c r="D57" s="6"/>
      <c r="E57" s="83">
        <f>SUM(E35:E56)</f>
        <v>1022561.3754002501</v>
      </c>
      <c r="J57" s="355"/>
    </row>
    <row r="58" spans="1:12" x14ac:dyDescent="0.25">
      <c r="A58" s="8">
        <v>24</v>
      </c>
      <c r="B58" s="364" t="s">
        <v>489</v>
      </c>
      <c r="C58" s="361"/>
      <c r="D58" s="6"/>
      <c r="E58" s="83">
        <f>E19</f>
        <v>1083957.55</v>
      </c>
      <c r="J58" s="356"/>
    </row>
    <row r="59" spans="1:12" x14ac:dyDescent="0.25">
      <c r="F59" s="87"/>
    </row>
    <row r="60" spans="1:12" x14ac:dyDescent="0.25">
      <c r="A60" s="28" t="s">
        <v>31</v>
      </c>
      <c r="B60" s="28" t="s">
        <v>44</v>
      </c>
      <c r="C60" s="28"/>
      <c r="D60" s="28"/>
      <c r="E60" s="28"/>
      <c r="F60" s="28"/>
    </row>
    <row r="61" spans="1:12" x14ac:dyDescent="0.25">
      <c r="B61" s="28" t="s">
        <v>45</v>
      </c>
      <c r="C61" s="28"/>
      <c r="D61" s="28"/>
      <c r="E61" s="28"/>
      <c r="F61" s="28"/>
    </row>
    <row r="62" spans="1:12" x14ac:dyDescent="0.25">
      <c r="B62" s="28" t="s">
        <v>46</v>
      </c>
      <c r="C62" s="28"/>
      <c r="D62" s="28"/>
      <c r="E62" s="28"/>
      <c r="F62" s="28"/>
    </row>
    <row r="63" spans="1:12" x14ac:dyDescent="0.25">
      <c r="B63" s="51" t="s">
        <v>81</v>
      </c>
      <c r="C63" s="29"/>
      <c r="D63" s="29"/>
      <c r="E63" s="29"/>
      <c r="F63" s="29"/>
    </row>
    <row r="64" spans="1:12" x14ac:dyDescent="0.25">
      <c r="B64" s="29" t="s">
        <v>48</v>
      </c>
      <c r="C64" s="29"/>
      <c r="D64" s="29"/>
      <c r="E64" s="29"/>
      <c r="F64" s="29"/>
    </row>
    <row r="65" spans="1:6" x14ac:dyDescent="0.25">
      <c r="B65" s="29" t="s">
        <v>49</v>
      </c>
      <c r="C65" s="29"/>
      <c r="D65" s="29"/>
      <c r="E65" s="29"/>
      <c r="F65" s="29"/>
    </row>
    <row r="66" spans="1:6" x14ac:dyDescent="0.25">
      <c r="A66" s="28">
        <v>7</v>
      </c>
      <c r="B66" s="11" t="s">
        <v>34</v>
      </c>
    </row>
    <row r="67" spans="1:6" x14ac:dyDescent="0.25">
      <c r="B67" s="11" t="s">
        <v>35</v>
      </c>
    </row>
    <row r="68" spans="1:6" x14ac:dyDescent="0.25">
      <c r="A68" s="38" t="s">
        <v>27</v>
      </c>
      <c r="B68" s="36" t="s">
        <v>39</v>
      </c>
      <c r="C68" s="33" t="s">
        <v>42</v>
      </c>
      <c r="D68" s="33"/>
      <c r="E68" s="33" t="s">
        <v>43</v>
      </c>
    </row>
    <row r="69" spans="1:6" x14ac:dyDescent="0.25">
      <c r="A69" s="41" t="s">
        <v>9</v>
      </c>
      <c r="B69" s="111"/>
      <c r="C69" s="111"/>
      <c r="D69" s="39"/>
      <c r="E69" s="39"/>
    </row>
    <row r="70" spans="1:6" x14ac:dyDescent="0.25">
      <c r="A70" s="41" t="s">
        <v>13</v>
      </c>
      <c r="B70" s="41"/>
      <c r="C70" s="39"/>
      <c r="D70" s="39"/>
      <c r="E70" s="39"/>
    </row>
    <row r="71" spans="1:6" x14ac:dyDescent="0.25">
      <c r="A71" s="39" t="s">
        <v>14</v>
      </c>
      <c r="B71" s="41"/>
      <c r="C71" s="39"/>
      <c r="D71" s="39"/>
      <c r="E71" s="39"/>
    </row>
    <row r="72" spans="1:6" x14ac:dyDescent="0.25">
      <c r="B72" s="168" t="s">
        <v>513</v>
      </c>
    </row>
  </sheetData>
  <mergeCells count="28">
    <mergeCell ref="B41:C41"/>
    <mergeCell ref="B42:C42"/>
    <mergeCell ref="B43:C43"/>
    <mergeCell ref="B44:C44"/>
    <mergeCell ref="B45:C45"/>
    <mergeCell ref="B34:C34"/>
    <mergeCell ref="B36:C36"/>
    <mergeCell ref="B37:C37"/>
    <mergeCell ref="B39:C39"/>
    <mergeCell ref="B40:C40"/>
    <mergeCell ref="B12:F12"/>
    <mergeCell ref="B5:E5"/>
    <mergeCell ref="B9:C9"/>
    <mergeCell ref="B11:F11"/>
    <mergeCell ref="B10:E10"/>
    <mergeCell ref="B46:C46"/>
    <mergeCell ref="B47:C47"/>
    <mergeCell ref="B48:C48"/>
    <mergeCell ref="B49:C49"/>
    <mergeCell ref="B50:C50"/>
    <mergeCell ref="B51:C51"/>
    <mergeCell ref="B52:C52"/>
    <mergeCell ref="B57:C57"/>
    <mergeCell ref="B58:C58"/>
    <mergeCell ref="B53:C53"/>
    <mergeCell ref="B54:C54"/>
    <mergeCell ref="B55:C55"/>
    <mergeCell ref="B56:C56"/>
  </mergeCells>
  <phoneticPr fontId="62" type="noConversion"/>
  <pageMargins left="0.69930555555555596" right="0.69930555555555596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9">
    <tabColor rgb="FF92D050"/>
  </sheetPr>
  <dimension ref="A1:L94"/>
  <sheetViews>
    <sheetView topLeftCell="A49" workbookViewId="0">
      <selection activeCell="L54" sqref="L54:L5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5703125" customWidth="1"/>
    <col min="6" max="6" width="10" customWidth="1"/>
    <col min="10" max="10" width="9.5703125" bestFit="1" customWidth="1"/>
    <col min="12" max="12" width="10.285156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525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86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690421.53</v>
      </c>
    </row>
    <row r="14" spans="1:6" x14ac:dyDescent="0.25">
      <c r="A14" s="13" t="s">
        <v>14</v>
      </c>
      <c r="B14" s="5" t="s">
        <v>490</v>
      </c>
      <c r="C14" s="5"/>
      <c r="D14" s="18"/>
      <c r="E14" s="90">
        <f>[4]В28!$E$14</f>
        <v>194371.07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1034956.23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1004308.52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1004308.52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13143.24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861</v>
      </c>
      <c r="C23" s="62"/>
      <c r="D23" s="65"/>
      <c r="E23" s="65">
        <v>6623.51</v>
      </c>
      <c r="F23" s="266"/>
    </row>
    <row r="24" spans="1:6" x14ac:dyDescent="0.25">
      <c r="A24" s="13"/>
      <c r="B24" s="62" t="s">
        <v>862</v>
      </c>
      <c r="C24" s="62"/>
      <c r="D24" s="65"/>
      <c r="E24" s="65">
        <v>5609.81</v>
      </c>
    </row>
    <row r="25" spans="1:6" x14ac:dyDescent="0.25">
      <c r="A25" s="13"/>
      <c r="B25" s="62" t="s">
        <v>231</v>
      </c>
      <c r="C25" s="62"/>
      <c r="D25" s="65"/>
      <c r="E25" s="65">
        <v>68058.87</v>
      </c>
    </row>
    <row r="26" spans="1:6" x14ac:dyDescent="0.25">
      <c r="A26" s="13"/>
      <c r="B26" s="62" t="s">
        <v>863</v>
      </c>
      <c r="C26" s="62"/>
      <c r="D26" s="65"/>
      <c r="E26" s="65">
        <v>5680.83</v>
      </c>
    </row>
    <row r="27" spans="1:6" x14ac:dyDescent="0.25">
      <c r="A27" s="13"/>
      <c r="B27" s="62" t="s">
        <v>232</v>
      </c>
      <c r="C27" s="62"/>
      <c r="D27" s="65"/>
      <c r="E27" s="65">
        <v>93967.32</v>
      </c>
    </row>
    <row r="28" spans="1:6" x14ac:dyDescent="0.25">
      <c r="A28" s="13"/>
      <c r="B28" s="62" t="s">
        <v>233</v>
      </c>
      <c r="C28" s="62"/>
      <c r="D28" s="65"/>
      <c r="E28" s="65">
        <v>35832.800000000003</v>
      </c>
    </row>
    <row r="29" spans="1:6" x14ac:dyDescent="0.25">
      <c r="A29" s="13"/>
      <c r="B29" s="62" t="s">
        <v>234</v>
      </c>
      <c r="C29" s="62"/>
      <c r="D29" s="65"/>
      <c r="E29" s="65">
        <v>87746.95</v>
      </c>
    </row>
    <row r="30" spans="1:6" x14ac:dyDescent="0.25">
      <c r="A30" s="13"/>
      <c r="B30" s="62" t="s">
        <v>235</v>
      </c>
      <c r="C30" s="62"/>
      <c r="D30" s="65"/>
      <c r="E30" s="65">
        <v>55355.76</v>
      </c>
    </row>
    <row r="31" spans="1:6" x14ac:dyDescent="0.25">
      <c r="A31" s="13"/>
      <c r="B31" s="62" t="s">
        <v>236</v>
      </c>
      <c r="C31" s="62"/>
      <c r="D31" s="65"/>
      <c r="E31" s="65">
        <v>96696.94</v>
      </c>
    </row>
    <row r="32" spans="1:6" x14ac:dyDescent="0.25">
      <c r="A32" s="13"/>
      <c r="B32" s="62" t="s">
        <v>237</v>
      </c>
      <c r="C32" s="62"/>
      <c r="D32" s="65"/>
      <c r="E32" s="65">
        <v>27712.87</v>
      </c>
    </row>
    <row r="33" spans="1:12" x14ac:dyDescent="0.25">
      <c r="A33" s="13"/>
      <c r="B33" s="62" t="s">
        <v>238</v>
      </c>
      <c r="C33" s="62"/>
      <c r="D33" s="65"/>
      <c r="E33" s="65">
        <v>37585.01</v>
      </c>
    </row>
    <row r="34" spans="1:12" x14ac:dyDescent="0.25">
      <c r="A34" s="13"/>
      <c r="B34" s="62" t="s">
        <v>239</v>
      </c>
      <c r="C34" s="62"/>
      <c r="D34" s="65"/>
      <c r="E34" s="65">
        <v>53779.42</v>
      </c>
    </row>
    <row r="35" spans="1:12" x14ac:dyDescent="0.25">
      <c r="A35" s="13" t="s">
        <v>24</v>
      </c>
      <c r="B35" s="62" t="s">
        <v>240</v>
      </c>
      <c r="C35" s="62"/>
      <c r="D35" s="65"/>
      <c r="E35" s="65">
        <v>31116.11</v>
      </c>
      <c r="F35" s="28"/>
    </row>
    <row r="36" spans="1:12" x14ac:dyDescent="0.25">
      <c r="A36" s="13"/>
      <c r="B36" s="11" t="s">
        <v>38</v>
      </c>
      <c r="C36" s="11"/>
      <c r="D36" s="11"/>
      <c r="E36" s="14"/>
      <c r="F36" s="28"/>
    </row>
    <row r="37" spans="1:12" x14ac:dyDescent="0.25">
      <c r="A37" s="13"/>
      <c r="B37" s="11" t="s">
        <v>37</v>
      </c>
      <c r="C37" s="5"/>
      <c r="D37" s="5"/>
      <c r="E37" s="1"/>
    </row>
    <row r="38" spans="1:12" x14ac:dyDescent="0.25">
      <c r="A38" s="8" t="s">
        <v>27</v>
      </c>
      <c r="B38" s="365" t="s">
        <v>28</v>
      </c>
      <c r="C38" s="366"/>
      <c r="D38" s="6"/>
      <c r="E38" s="12" t="s">
        <v>29</v>
      </c>
    </row>
    <row r="39" spans="1:12" x14ac:dyDescent="0.25">
      <c r="A39" s="8">
        <v>1</v>
      </c>
      <c r="B39" s="9" t="s">
        <v>484</v>
      </c>
      <c r="C39" s="61"/>
      <c r="D39" s="6"/>
      <c r="E39" s="76">
        <f>'[3]В28-21'!$F$10</f>
        <v>129765.02399999998</v>
      </c>
    </row>
    <row r="40" spans="1:12" x14ac:dyDescent="0.25">
      <c r="A40" s="8">
        <v>2</v>
      </c>
      <c r="B40" s="360" t="s">
        <v>380</v>
      </c>
      <c r="C40" s="360"/>
      <c r="D40" s="6"/>
      <c r="E40" s="76">
        <f>'[3]В28-21'!$F$11</f>
        <v>8110.3139999999985</v>
      </c>
    </row>
    <row r="41" spans="1:12" x14ac:dyDescent="0.25">
      <c r="A41" s="8">
        <v>3</v>
      </c>
      <c r="B41" s="359" t="s">
        <v>381</v>
      </c>
      <c r="C41" s="359"/>
      <c r="D41" s="6"/>
      <c r="E41" s="76">
        <f>'[3]В28-21'!$F$12</f>
        <v>42714.320399999997</v>
      </c>
    </row>
    <row r="42" spans="1:12" x14ac:dyDescent="0.25">
      <c r="A42" s="8">
        <v>4</v>
      </c>
      <c r="B42" s="31" t="s">
        <v>509</v>
      </c>
      <c r="C42" s="31"/>
      <c r="D42" s="6"/>
      <c r="E42" s="76">
        <f>'[3]В28-21'!$F$13</f>
        <v>8110.3139999999985</v>
      </c>
    </row>
    <row r="43" spans="1:12" x14ac:dyDescent="0.25">
      <c r="A43" s="8">
        <v>5</v>
      </c>
      <c r="B43" s="359" t="s">
        <v>2</v>
      </c>
      <c r="C43" s="359"/>
      <c r="D43" s="6"/>
      <c r="E43" s="76">
        <v>5429.6</v>
      </c>
      <c r="J43" s="76"/>
      <c r="L43" s="75"/>
    </row>
    <row r="44" spans="1:12" x14ac:dyDescent="0.25">
      <c r="A44" s="8">
        <v>6</v>
      </c>
      <c r="B44" s="359" t="s">
        <v>3</v>
      </c>
      <c r="C44" s="359"/>
      <c r="D44" s="6"/>
      <c r="E44" s="76">
        <v>8000</v>
      </c>
      <c r="J44" s="76"/>
      <c r="L44" s="75"/>
    </row>
    <row r="45" spans="1:12" x14ac:dyDescent="0.25">
      <c r="A45" s="8">
        <v>7</v>
      </c>
      <c r="B45" s="360" t="s">
        <v>30</v>
      </c>
      <c r="C45" s="360"/>
      <c r="D45" s="6"/>
      <c r="E45" s="76">
        <f>'[3]В28-21'!$F$17</f>
        <v>35144.693999999996</v>
      </c>
    </row>
    <row r="46" spans="1:12" x14ac:dyDescent="0.25">
      <c r="A46" s="8">
        <v>8</v>
      </c>
      <c r="B46" s="359" t="s">
        <v>382</v>
      </c>
      <c r="C46" s="359"/>
      <c r="D46" s="6"/>
      <c r="E46" s="76">
        <v>480.7</v>
      </c>
      <c r="J46" s="76"/>
      <c r="L46" s="75"/>
    </row>
    <row r="47" spans="1:12" x14ac:dyDescent="0.25">
      <c r="A47" s="8">
        <v>9</v>
      </c>
      <c r="B47" s="359" t="s">
        <v>383</v>
      </c>
      <c r="C47" s="359"/>
      <c r="D47" s="6"/>
      <c r="E47" s="76">
        <v>4210</v>
      </c>
      <c r="J47" s="76"/>
      <c r="L47" s="75"/>
    </row>
    <row r="48" spans="1:12" x14ac:dyDescent="0.25">
      <c r="A48" s="8">
        <v>10</v>
      </c>
      <c r="B48" s="360" t="s">
        <v>384</v>
      </c>
      <c r="C48" s="360"/>
      <c r="D48" s="6"/>
      <c r="E48" s="76">
        <v>1081.3800000000001</v>
      </c>
      <c r="J48" s="75"/>
      <c r="L48" s="75"/>
    </row>
    <row r="49" spans="1:12" x14ac:dyDescent="0.25">
      <c r="A49" s="8">
        <v>11</v>
      </c>
      <c r="B49" s="359" t="s">
        <v>385</v>
      </c>
      <c r="C49" s="359"/>
      <c r="D49" s="6"/>
      <c r="E49" s="76">
        <f>'[3]В28-21'!$F$24</f>
        <v>159502.842</v>
      </c>
    </row>
    <row r="50" spans="1:12" x14ac:dyDescent="0.25">
      <c r="A50" s="8">
        <v>12</v>
      </c>
      <c r="B50" s="359" t="s">
        <v>411</v>
      </c>
      <c r="C50" s="359"/>
      <c r="D50" s="6"/>
      <c r="E50" s="83">
        <v>6987.82</v>
      </c>
      <c r="J50" s="75"/>
      <c r="L50" s="75"/>
    </row>
    <row r="51" spans="1:12" x14ac:dyDescent="0.25">
      <c r="A51" s="8">
        <v>13</v>
      </c>
      <c r="B51" s="359" t="s">
        <v>393</v>
      </c>
      <c r="C51" s="359"/>
      <c r="D51" s="6"/>
      <c r="E51" s="76">
        <f>'[3]В28-21'!$F$27</f>
        <v>6488.2511999999997</v>
      </c>
    </row>
    <row r="52" spans="1:12" x14ac:dyDescent="0.25">
      <c r="A52" s="8">
        <v>14</v>
      </c>
      <c r="B52" s="359" t="s">
        <v>388</v>
      </c>
      <c r="C52" s="359"/>
      <c r="D52" s="6"/>
      <c r="E52" s="76">
        <v>236802</v>
      </c>
      <c r="L52" s="75"/>
    </row>
    <row r="53" spans="1:12" x14ac:dyDescent="0.25">
      <c r="A53" s="8">
        <v>15</v>
      </c>
      <c r="B53" s="362" t="s">
        <v>4</v>
      </c>
      <c r="C53" s="363"/>
      <c r="D53" s="6"/>
      <c r="E53" s="76">
        <f>'[3]В28-21'!$F$30</f>
        <v>216275.03999999998</v>
      </c>
    </row>
    <row r="54" spans="1:12" x14ac:dyDescent="0.25">
      <c r="A54" s="8">
        <v>16</v>
      </c>
      <c r="B54" s="359" t="s">
        <v>454</v>
      </c>
      <c r="C54" s="359"/>
      <c r="D54" s="6"/>
      <c r="E54" s="76">
        <f>[4]В28!$E$54</f>
        <v>60797.829918800002</v>
      </c>
      <c r="J54" s="75"/>
      <c r="L54" s="75"/>
    </row>
    <row r="55" spans="1:12" x14ac:dyDescent="0.25">
      <c r="A55" s="8">
        <v>17</v>
      </c>
      <c r="B55" s="362" t="s">
        <v>480</v>
      </c>
      <c r="C55" s="363"/>
      <c r="D55" s="6"/>
      <c r="E55" s="76">
        <v>43509.74</v>
      </c>
      <c r="L55" s="75"/>
    </row>
    <row r="56" spans="1:12" x14ac:dyDescent="0.25">
      <c r="A56" s="8">
        <v>18</v>
      </c>
      <c r="B56" s="362" t="s">
        <v>481</v>
      </c>
      <c r="C56" s="363"/>
      <c r="D56" s="6"/>
      <c r="E56" s="76">
        <v>4496.74</v>
      </c>
      <c r="L56" s="75"/>
    </row>
    <row r="57" spans="1:12" x14ac:dyDescent="0.25">
      <c r="A57" s="8">
        <v>19</v>
      </c>
      <c r="B57" s="362" t="s">
        <v>482</v>
      </c>
      <c r="C57" s="363"/>
      <c r="D57" s="6"/>
      <c r="E57" s="76">
        <v>59197.760000000002</v>
      </c>
      <c r="L57" s="75"/>
    </row>
    <row r="58" spans="1:12" x14ac:dyDescent="0.25">
      <c r="A58" s="8">
        <v>20</v>
      </c>
      <c r="B58" s="362" t="s">
        <v>483</v>
      </c>
      <c r="C58" s="363"/>
      <c r="D58" s="6"/>
      <c r="E58" s="76">
        <v>7641.42</v>
      </c>
      <c r="L58" s="75"/>
    </row>
    <row r="59" spans="1:12" x14ac:dyDescent="0.25">
      <c r="A59" s="8">
        <v>21</v>
      </c>
      <c r="B59" s="364" t="s">
        <v>488</v>
      </c>
      <c r="C59" s="364"/>
      <c r="D59" s="6"/>
      <c r="E59" s="83">
        <f>SUM(E39:E58)</f>
        <v>1044745.7895188001</v>
      </c>
      <c r="J59" s="80"/>
    </row>
    <row r="60" spans="1:12" x14ac:dyDescent="0.25">
      <c r="A60" s="8">
        <v>22</v>
      </c>
      <c r="B60" s="364" t="s">
        <v>507</v>
      </c>
      <c r="C60" s="361"/>
      <c r="D60" s="6"/>
      <c r="E60" s="83">
        <f>B21+E19</f>
        <v>1017451.76</v>
      </c>
      <c r="J60" s="100"/>
    </row>
    <row r="61" spans="1:12" x14ac:dyDescent="0.25">
      <c r="A61" s="28" t="s">
        <v>31</v>
      </c>
      <c r="B61" s="11" t="s">
        <v>34</v>
      </c>
      <c r="F61" s="87"/>
    </row>
    <row r="62" spans="1:12" x14ac:dyDescent="0.25">
      <c r="B62" s="11" t="s">
        <v>35</v>
      </c>
    </row>
    <row r="63" spans="1:12" x14ac:dyDescent="0.25">
      <c r="A63" s="38" t="s">
        <v>27</v>
      </c>
      <c r="B63" s="36" t="s">
        <v>39</v>
      </c>
      <c r="C63" s="122" t="s">
        <v>42</v>
      </c>
      <c r="D63" s="306" t="s">
        <v>1067</v>
      </c>
      <c r="E63" s="122" t="s">
        <v>43</v>
      </c>
    </row>
    <row r="64" spans="1:12" x14ac:dyDescent="0.25">
      <c r="A64" s="119" t="s">
        <v>9</v>
      </c>
      <c r="B64" s="252" t="s">
        <v>686</v>
      </c>
      <c r="C64" s="313" t="s">
        <v>443</v>
      </c>
      <c r="D64" s="57">
        <v>28</v>
      </c>
      <c r="E64" s="57">
        <v>33539</v>
      </c>
    </row>
    <row r="65" spans="1:6" x14ac:dyDescent="0.25">
      <c r="A65" s="119" t="s">
        <v>13</v>
      </c>
      <c r="B65" s="298" t="s">
        <v>1085</v>
      </c>
      <c r="C65" s="313" t="s">
        <v>443</v>
      </c>
      <c r="D65" s="57">
        <v>27</v>
      </c>
      <c r="E65" s="57">
        <v>60660</v>
      </c>
    </row>
    <row r="66" spans="1:6" x14ac:dyDescent="0.25">
      <c r="A66" s="57" t="s">
        <v>14</v>
      </c>
      <c r="B66" s="298" t="s">
        <v>1084</v>
      </c>
      <c r="C66" s="313" t="s">
        <v>63</v>
      </c>
      <c r="D66" s="57">
        <v>20</v>
      </c>
      <c r="E66" s="57">
        <v>57201</v>
      </c>
    </row>
    <row r="67" spans="1:6" x14ac:dyDescent="0.25">
      <c r="A67" s="119" t="s">
        <v>15</v>
      </c>
      <c r="B67" s="298" t="s">
        <v>1088</v>
      </c>
      <c r="C67" s="371" t="s">
        <v>426</v>
      </c>
      <c r="D67" s="373">
        <v>158</v>
      </c>
      <c r="E67" s="373">
        <v>7750</v>
      </c>
    </row>
    <row r="68" spans="1:6" x14ac:dyDescent="0.25">
      <c r="A68" s="120">
        <v>5</v>
      </c>
      <c r="B68" s="297" t="s">
        <v>1089</v>
      </c>
      <c r="C68" s="384"/>
      <c r="D68" s="374"/>
      <c r="E68" s="374"/>
    </row>
    <row r="69" spans="1:6" x14ac:dyDescent="0.25">
      <c r="A69" s="110">
        <v>6</v>
      </c>
      <c r="B69" s="297" t="s">
        <v>1183</v>
      </c>
      <c r="C69" s="307" t="s">
        <v>63</v>
      </c>
      <c r="D69" s="110">
        <v>53</v>
      </c>
      <c r="E69" s="110">
        <v>10575</v>
      </c>
    </row>
    <row r="70" spans="1:6" x14ac:dyDescent="0.25">
      <c r="A70" s="110">
        <v>7</v>
      </c>
      <c r="B70" s="324" t="s">
        <v>1201</v>
      </c>
      <c r="C70" s="389" t="s">
        <v>436</v>
      </c>
      <c r="D70" s="373">
        <v>30</v>
      </c>
      <c r="E70" s="373">
        <v>4500</v>
      </c>
    </row>
    <row r="71" spans="1:6" x14ac:dyDescent="0.25">
      <c r="A71" s="110">
        <v>8</v>
      </c>
      <c r="B71" s="324" t="s">
        <v>1202</v>
      </c>
      <c r="C71" s="390"/>
      <c r="D71" s="374"/>
      <c r="E71" s="374"/>
    </row>
    <row r="73" spans="1:6" x14ac:dyDescent="0.25">
      <c r="A73" s="28" t="s">
        <v>32</v>
      </c>
      <c r="B73" s="28" t="s">
        <v>44</v>
      </c>
      <c r="C73" s="28"/>
      <c r="D73" s="28"/>
      <c r="E73" s="28"/>
      <c r="F73" s="28"/>
    </row>
    <row r="74" spans="1:6" x14ac:dyDescent="0.25">
      <c r="B74" s="28" t="s">
        <v>45</v>
      </c>
      <c r="C74" s="28"/>
      <c r="D74" s="28"/>
      <c r="E74" s="28"/>
      <c r="F74" s="28"/>
    </row>
    <row r="75" spans="1:6" x14ac:dyDescent="0.25">
      <c r="B75" s="28" t="s">
        <v>46</v>
      </c>
      <c r="C75" s="28"/>
      <c r="D75" s="28"/>
      <c r="E75" s="28"/>
      <c r="F75" s="28"/>
    </row>
    <row r="76" spans="1:6" x14ac:dyDescent="0.25">
      <c r="B76" s="51" t="s">
        <v>54</v>
      </c>
      <c r="C76" s="29"/>
      <c r="D76" s="29"/>
      <c r="E76" s="29"/>
      <c r="F76" s="29"/>
    </row>
    <row r="77" spans="1:6" x14ac:dyDescent="0.25">
      <c r="B77" s="29" t="s">
        <v>48</v>
      </c>
      <c r="C77" s="29"/>
      <c r="D77" s="29"/>
      <c r="E77" s="29"/>
      <c r="F77" s="29"/>
    </row>
    <row r="78" spans="1:6" x14ac:dyDescent="0.25">
      <c r="B78" s="29" t="s">
        <v>49</v>
      </c>
      <c r="C78" s="29"/>
      <c r="D78" s="29"/>
      <c r="E78" s="29"/>
      <c r="F78" s="29"/>
    </row>
    <row r="81" spans="1:2" x14ac:dyDescent="0.25">
      <c r="B81" s="168" t="s">
        <v>513</v>
      </c>
    </row>
    <row r="94" spans="1:2" x14ac:dyDescent="0.25">
      <c r="A94" t="s">
        <v>5</v>
      </c>
    </row>
  </sheetData>
  <mergeCells count="32">
    <mergeCell ref="C70:C71"/>
    <mergeCell ref="D70:D71"/>
    <mergeCell ref="E70:E7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9:C59"/>
    <mergeCell ref="B60:C60"/>
    <mergeCell ref="B55:C55"/>
    <mergeCell ref="B38:C38"/>
    <mergeCell ref="B40:C40"/>
    <mergeCell ref="B41:C41"/>
    <mergeCell ref="B43:C43"/>
    <mergeCell ref="B44:C44"/>
    <mergeCell ref="B12:F12"/>
    <mergeCell ref="B5:E5"/>
    <mergeCell ref="B9:C9"/>
    <mergeCell ref="B11:F11"/>
    <mergeCell ref="B10:E10"/>
    <mergeCell ref="E67:E68"/>
    <mergeCell ref="B56:C56"/>
    <mergeCell ref="B57:C57"/>
    <mergeCell ref="B58:C58"/>
    <mergeCell ref="C67:C68"/>
    <mergeCell ref="D67:D68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92D050"/>
  </sheetPr>
  <dimension ref="A1:L102"/>
  <sheetViews>
    <sheetView workbookViewId="0">
      <selection activeCell="L81" sqref="L81:L82"/>
    </sheetView>
  </sheetViews>
  <sheetFormatPr defaultRowHeight="15" x14ac:dyDescent="0.25"/>
  <cols>
    <col min="1" max="1" width="3" customWidth="1"/>
    <col min="2" max="2" width="45.5703125" customWidth="1"/>
    <col min="3" max="3" width="11.42578125" customWidth="1"/>
    <col min="4" max="4" width="11.140625" customWidth="1"/>
    <col min="5" max="5" width="15.28515625" customWidth="1"/>
    <col min="6" max="6" width="12.42578125" hidden="1" customWidth="1"/>
    <col min="10" max="10" width="12.28515625" customWidth="1"/>
    <col min="11" max="11" width="10.85546875" customWidth="1"/>
    <col min="12" max="12" width="10.425781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493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67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497</v>
      </c>
      <c r="C13" s="5"/>
      <c r="D13" s="10"/>
      <c r="E13" s="77">
        <v>619770.17000000004</v>
      </c>
      <c r="F13" s="266"/>
    </row>
    <row r="14" spans="1:6" x14ac:dyDescent="0.25">
      <c r="A14" s="13" t="s">
        <v>14</v>
      </c>
      <c r="B14" s="5" t="s">
        <v>496</v>
      </c>
      <c r="C14" s="5"/>
      <c r="D14" s="10"/>
      <c r="E14" s="77">
        <v>-9114.27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2468465.7000000002</v>
      </c>
    </row>
    <row r="18" spans="1:6" x14ac:dyDescent="0.25">
      <c r="A18" s="13"/>
      <c r="B18" s="25" t="s">
        <v>19</v>
      </c>
      <c r="C18" s="26"/>
      <c r="D18" s="27"/>
      <c r="E18" s="15">
        <v>2502500.7400000002</v>
      </c>
    </row>
    <row r="19" spans="1:6" x14ac:dyDescent="0.25">
      <c r="A19" s="13"/>
      <c r="B19" s="25" t="s">
        <v>20</v>
      </c>
      <c r="C19" s="26"/>
      <c r="D19" s="27"/>
      <c r="E19" s="16">
        <v>2502500.7400000002</v>
      </c>
      <c r="F19" s="79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22743.24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741</v>
      </c>
      <c r="C23" s="62"/>
      <c r="D23" s="65"/>
      <c r="E23" s="65">
        <v>3421.82</v>
      </c>
      <c r="F23" s="266"/>
    </row>
    <row r="24" spans="1:6" x14ac:dyDescent="0.25">
      <c r="A24" s="13"/>
      <c r="B24" s="62" t="s">
        <v>133</v>
      </c>
      <c r="C24" s="62"/>
      <c r="D24" s="65"/>
      <c r="E24" s="65">
        <v>4777.13</v>
      </c>
    </row>
    <row r="25" spans="1:6" x14ac:dyDescent="0.25">
      <c r="A25" s="13"/>
      <c r="B25" s="62" t="s">
        <v>134</v>
      </c>
      <c r="C25" s="62"/>
      <c r="D25" s="65"/>
      <c r="E25" s="65">
        <v>118647.27</v>
      </c>
    </row>
    <row r="26" spans="1:6" x14ac:dyDescent="0.25">
      <c r="A26" s="13"/>
      <c r="B26" s="62" t="s">
        <v>742</v>
      </c>
      <c r="C26" s="62"/>
      <c r="D26" s="65"/>
      <c r="E26" s="65">
        <v>3804.81</v>
      </c>
    </row>
    <row r="27" spans="1:6" x14ac:dyDescent="0.25">
      <c r="A27" s="13"/>
      <c r="B27" s="62" t="s">
        <v>135</v>
      </c>
      <c r="C27" s="62"/>
      <c r="D27" s="65"/>
      <c r="E27" s="65">
        <v>13567.67</v>
      </c>
    </row>
    <row r="28" spans="1:6" x14ac:dyDescent="0.25">
      <c r="A28" s="13"/>
      <c r="B28" s="62" t="s">
        <v>743</v>
      </c>
      <c r="C28" s="62"/>
      <c r="D28" s="65"/>
      <c r="E28" s="65">
        <v>3804.4</v>
      </c>
    </row>
    <row r="29" spans="1:6" x14ac:dyDescent="0.25">
      <c r="A29" s="13"/>
      <c r="B29" s="62" t="s">
        <v>744</v>
      </c>
      <c r="C29" s="62"/>
      <c r="D29" s="65"/>
      <c r="E29" s="65">
        <v>20277.32</v>
      </c>
    </row>
    <row r="30" spans="1:6" x14ac:dyDescent="0.25">
      <c r="A30" s="13"/>
      <c r="B30" s="62" t="s">
        <v>745</v>
      </c>
      <c r="C30" s="62"/>
      <c r="D30" s="65"/>
      <c r="E30" s="65">
        <v>2188.4</v>
      </c>
    </row>
    <row r="31" spans="1:6" x14ac:dyDescent="0.25">
      <c r="A31" s="13"/>
      <c r="B31" s="62" t="s">
        <v>746</v>
      </c>
      <c r="C31" s="62"/>
      <c r="D31" s="65"/>
      <c r="E31" s="65">
        <v>2099.86</v>
      </c>
    </row>
    <row r="32" spans="1:6" x14ac:dyDescent="0.25">
      <c r="A32" s="13"/>
      <c r="B32" s="62" t="s">
        <v>747</v>
      </c>
      <c r="C32" s="62"/>
      <c r="D32" s="65"/>
      <c r="E32" s="65">
        <v>2099.86</v>
      </c>
    </row>
    <row r="33" spans="1:5" x14ac:dyDescent="0.25">
      <c r="A33" s="13"/>
      <c r="B33" s="62" t="s">
        <v>136</v>
      </c>
      <c r="C33" s="62"/>
      <c r="D33" s="65"/>
      <c r="E33" s="65">
        <v>62695.85</v>
      </c>
    </row>
    <row r="34" spans="1:5" x14ac:dyDescent="0.25">
      <c r="A34" s="13"/>
      <c r="B34" s="62" t="s">
        <v>748</v>
      </c>
      <c r="C34" s="62"/>
      <c r="D34" s="65"/>
      <c r="E34" s="65">
        <v>30900.21</v>
      </c>
    </row>
    <row r="35" spans="1:5" x14ac:dyDescent="0.25">
      <c r="A35" s="13"/>
      <c r="B35" s="62" t="s">
        <v>749</v>
      </c>
      <c r="C35" s="62"/>
      <c r="D35" s="65"/>
      <c r="E35" s="65">
        <v>2106.17</v>
      </c>
    </row>
    <row r="36" spans="1:5" x14ac:dyDescent="0.25">
      <c r="A36" s="13"/>
      <c r="B36" s="62" t="s">
        <v>750</v>
      </c>
      <c r="C36" s="62"/>
      <c r="D36" s="65"/>
      <c r="E36" s="65">
        <v>4772.5200000000004</v>
      </c>
    </row>
    <row r="37" spans="1:5" x14ac:dyDescent="0.25">
      <c r="A37" s="13"/>
      <c r="B37" s="62" t="s">
        <v>137</v>
      </c>
      <c r="C37" s="62"/>
      <c r="D37" s="65"/>
      <c r="E37" s="65">
        <v>88515.93</v>
      </c>
    </row>
    <row r="38" spans="1:5" x14ac:dyDescent="0.25">
      <c r="A38" s="13"/>
      <c r="B38" s="62" t="s">
        <v>751</v>
      </c>
      <c r="C38" s="62"/>
      <c r="D38" s="65"/>
      <c r="E38" s="65">
        <v>2106.17</v>
      </c>
    </row>
    <row r="39" spans="1:5" x14ac:dyDescent="0.25">
      <c r="A39" s="13"/>
      <c r="B39" s="62" t="s">
        <v>752</v>
      </c>
      <c r="C39" s="62"/>
      <c r="D39" s="65"/>
      <c r="E39" s="65">
        <v>2099.86</v>
      </c>
    </row>
    <row r="40" spans="1:5" x14ac:dyDescent="0.25">
      <c r="A40" s="13"/>
      <c r="B40" s="62" t="s">
        <v>753</v>
      </c>
      <c r="C40" s="62"/>
      <c r="D40" s="65"/>
      <c r="E40" s="65">
        <v>2106.17</v>
      </c>
    </row>
    <row r="41" spans="1:5" x14ac:dyDescent="0.25">
      <c r="A41" s="13"/>
      <c r="B41" s="62" t="s">
        <v>138</v>
      </c>
      <c r="C41" s="62"/>
      <c r="D41" s="65"/>
      <c r="E41" s="65">
        <v>45330.14</v>
      </c>
    </row>
    <row r="42" spans="1:5" x14ac:dyDescent="0.25">
      <c r="A42" s="13"/>
      <c r="B42" s="62" t="s">
        <v>754</v>
      </c>
      <c r="C42" s="62"/>
      <c r="D42" s="65"/>
      <c r="E42" s="65">
        <v>3345.84</v>
      </c>
    </row>
    <row r="43" spans="1:5" x14ac:dyDescent="0.25">
      <c r="A43" s="13"/>
      <c r="B43" s="62" t="s">
        <v>139</v>
      </c>
      <c r="C43" s="62"/>
      <c r="D43" s="65"/>
      <c r="E43" s="65">
        <v>11822.49</v>
      </c>
    </row>
    <row r="44" spans="1:5" x14ac:dyDescent="0.25">
      <c r="A44" s="13"/>
      <c r="B44" s="62" t="s">
        <v>139</v>
      </c>
      <c r="C44" s="62"/>
      <c r="D44" s="65"/>
      <c r="E44" s="65">
        <v>2733.1</v>
      </c>
    </row>
    <row r="45" spans="1:5" x14ac:dyDescent="0.25">
      <c r="A45" s="13"/>
      <c r="B45" s="62" t="s">
        <v>755</v>
      </c>
      <c r="C45" s="62"/>
      <c r="D45" s="65"/>
      <c r="E45" s="65">
        <v>3428.1</v>
      </c>
    </row>
    <row r="46" spans="1:5" x14ac:dyDescent="0.25">
      <c r="A46" s="13"/>
      <c r="B46" s="62" t="s">
        <v>756</v>
      </c>
      <c r="C46" s="62"/>
      <c r="D46" s="65"/>
      <c r="E46" s="65">
        <v>3434.38</v>
      </c>
    </row>
    <row r="47" spans="1:5" x14ac:dyDescent="0.25">
      <c r="A47" s="13"/>
      <c r="B47" s="62" t="s">
        <v>140</v>
      </c>
      <c r="C47" s="62"/>
      <c r="D47" s="65"/>
      <c r="E47" s="65">
        <v>16851.28</v>
      </c>
    </row>
    <row r="48" spans="1:5" x14ac:dyDescent="0.25">
      <c r="A48" s="13"/>
      <c r="B48" s="62"/>
      <c r="C48" s="63"/>
      <c r="D48" s="65"/>
      <c r="E48" s="65"/>
    </row>
    <row r="49" spans="1:12" x14ac:dyDescent="0.25">
      <c r="A49" s="13" t="s">
        <v>24</v>
      </c>
      <c r="B49" s="11" t="s">
        <v>36</v>
      </c>
      <c r="C49" s="11"/>
      <c r="D49" s="11"/>
      <c r="E49" s="14"/>
      <c r="F49" s="28"/>
    </row>
    <row r="50" spans="1:12" x14ac:dyDescent="0.25">
      <c r="A50" s="13"/>
      <c r="B50" s="11" t="s">
        <v>38</v>
      </c>
      <c r="C50" s="11"/>
      <c r="D50" s="11"/>
      <c r="E50" s="14"/>
      <c r="F50" s="28"/>
    </row>
    <row r="51" spans="1:12" x14ac:dyDescent="0.25">
      <c r="A51" s="13"/>
      <c r="B51" s="11" t="s">
        <v>37</v>
      </c>
      <c r="C51" s="5"/>
      <c r="D51" s="5"/>
      <c r="E51" s="1"/>
    </row>
    <row r="52" spans="1:12" ht="25.5" customHeight="1" x14ac:dyDescent="0.25">
      <c r="A52" s="8" t="s">
        <v>27</v>
      </c>
      <c r="B52" s="365" t="s">
        <v>28</v>
      </c>
      <c r="C52" s="366"/>
      <c r="D52" s="6"/>
      <c r="E52" s="70" t="s">
        <v>479</v>
      </c>
      <c r="F52" s="31" t="s">
        <v>462</v>
      </c>
    </row>
    <row r="53" spans="1:12" x14ac:dyDescent="0.25">
      <c r="A53" s="138">
        <v>1</v>
      </c>
      <c r="B53" s="25" t="s">
        <v>466</v>
      </c>
      <c r="C53" s="154"/>
      <c r="D53" s="6"/>
      <c r="E53" s="76">
        <v>250308.97</v>
      </c>
      <c r="F53" s="76">
        <v>250308.97</v>
      </c>
    </row>
    <row r="54" spans="1:12" x14ac:dyDescent="0.25">
      <c r="A54" s="138">
        <v>2</v>
      </c>
      <c r="B54" s="360" t="s">
        <v>380</v>
      </c>
      <c r="C54" s="360"/>
      <c r="D54" s="6"/>
      <c r="E54" s="76">
        <v>16097.04</v>
      </c>
      <c r="F54" s="76">
        <f>'[3]А18-21'!$F$11</f>
        <v>16097.04</v>
      </c>
    </row>
    <row r="55" spans="1:12" x14ac:dyDescent="0.25">
      <c r="A55" s="138">
        <v>3</v>
      </c>
      <c r="B55" s="359" t="s">
        <v>465</v>
      </c>
      <c r="C55" s="359"/>
      <c r="D55" s="6"/>
      <c r="E55" s="76">
        <v>60363.900000000009</v>
      </c>
      <c r="F55" s="76">
        <f>'[3]А18-21'!$F$12</f>
        <v>60363.900000000009</v>
      </c>
    </row>
    <row r="56" spans="1:12" x14ac:dyDescent="0.25">
      <c r="A56" s="138">
        <v>4</v>
      </c>
      <c r="B56" s="31" t="s">
        <v>509</v>
      </c>
      <c r="C56" s="31"/>
      <c r="D56" s="6"/>
      <c r="E56" s="76">
        <v>9658.2240000000002</v>
      </c>
      <c r="F56" s="76">
        <f>'[3]А18-21'!$F$13</f>
        <v>9658.2240000000002</v>
      </c>
    </row>
    <row r="57" spans="1:12" x14ac:dyDescent="0.25">
      <c r="A57" s="138">
        <v>5</v>
      </c>
      <c r="B57" s="369" t="s">
        <v>1052</v>
      </c>
      <c r="C57" s="370"/>
      <c r="D57" s="6"/>
      <c r="E57" s="97">
        <f>E58+E59+E60+E61+E62+E63</f>
        <v>66514.512000000002</v>
      </c>
      <c r="F57" s="31">
        <f>F58+F59+F60+F61+F62+F63</f>
        <v>90143.424000000014</v>
      </c>
    </row>
    <row r="58" spans="1:12" x14ac:dyDescent="0.25">
      <c r="A58" s="138">
        <v>6</v>
      </c>
      <c r="B58" s="368" t="s">
        <v>470</v>
      </c>
      <c r="C58" s="368"/>
      <c r="D58" s="6"/>
      <c r="E58" s="78">
        <v>6638.72</v>
      </c>
      <c r="F58" s="76">
        <f>'[3]А18-21'!$F$15</f>
        <v>8048.52</v>
      </c>
    </row>
    <row r="59" spans="1:12" x14ac:dyDescent="0.25">
      <c r="A59" s="138">
        <v>7</v>
      </c>
      <c r="B59" s="368" t="s">
        <v>471</v>
      </c>
      <c r="C59" s="368"/>
      <c r="D59" s="6"/>
      <c r="E59" s="78">
        <v>0</v>
      </c>
      <c r="F59" s="76">
        <f>'[3]А18-21'!$F$16</f>
        <v>20121.300000000003</v>
      </c>
    </row>
    <row r="60" spans="1:12" x14ac:dyDescent="0.25">
      <c r="A60" s="138">
        <v>8</v>
      </c>
      <c r="B60" s="367" t="s">
        <v>472</v>
      </c>
      <c r="C60" s="367"/>
      <c r="D60" s="6"/>
      <c r="E60" s="97">
        <v>52315.380000000005</v>
      </c>
      <c r="F60" s="76">
        <f>'[3]А18-21'!$F$17</f>
        <v>52315.380000000005</v>
      </c>
    </row>
    <row r="61" spans="1:12" x14ac:dyDescent="0.25">
      <c r="A61" s="138">
        <v>9</v>
      </c>
      <c r="B61" s="368" t="s">
        <v>473</v>
      </c>
      <c r="C61" s="368"/>
      <c r="D61" s="6"/>
      <c r="E61" s="78">
        <v>384.56</v>
      </c>
      <c r="F61" s="76">
        <f>'[3]А18-21'!$F$19</f>
        <v>1609.704</v>
      </c>
    </row>
    <row r="62" spans="1:12" x14ac:dyDescent="0.25">
      <c r="A62" s="138">
        <v>10</v>
      </c>
      <c r="B62" s="368" t="s">
        <v>474</v>
      </c>
      <c r="C62" s="368"/>
      <c r="D62" s="6"/>
      <c r="E62" s="97">
        <v>6371</v>
      </c>
      <c r="F62" s="76">
        <f>'[3]А18-21'!$F$20</f>
        <v>7243.6679999999997</v>
      </c>
      <c r="L62" s="75"/>
    </row>
    <row r="63" spans="1:12" x14ac:dyDescent="0.25">
      <c r="A63" s="138">
        <v>11</v>
      </c>
      <c r="B63" s="367" t="s">
        <v>475</v>
      </c>
      <c r="C63" s="367"/>
      <c r="D63" s="31"/>
      <c r="E63" s="97">
        <f>F63</f>
        <v>804.85199999999998</v>
      </c>
      <c r="F63" s="76">
        <f>'[3]А18-21'!$F$21</f>
        <v>804.85199999999998</v>
      </c>
    </row>
    <row r="64" spans="1:12" x14ac:dyDescent="0.25">
      <c r="A64" s="138"/>
      <c r="B64" s="153" t="s">
        <v>467</v>
      </c>
      <c r="C64" s="153"/>
      <c r="D64" s="31"/>
      <c r="E64" s="78"/>
      <c r="F64" s="31"/>
    </row>
    <row r="65" spans="1:12" x14ac:dyDescent="0.25">
      <c r="A65" s="138">
        <v>12</v>
      </c>
      <c r="B65" s="359" t="s">
        <v>476</v>
      </c>
      <c r="C65" s="359"/>
      <c r="D65" s="6"/>
      <c r="E65" s="97">
        <v>160165.54800000001</v>
      </c>
      <c r="F65" s="76">
        <f>'[3]А18-21'!$F$24</f>
        <v>160165.54800000001</v>
      </c>
    </row>
    <row r="66" spans="1:12" x14ac:dyDescent="0.25">
      <c r="A66" s="138">
        <v>13</v>
      </c>
      <c r="B66" s="359" t="s">
        <v>477</v>
      </c>
      <c r="C66" s="359"/>
      <c r="D66" s="6"/>
      <c r="E66" s="97">
        <v>203627.56</v>
      </c>
      <c r="F66" s="76">
        <f>'[3]А18-21'!$F$26</f>
        <v>203627.55599999998</v>
      </c>
    </row>
    <row r="67" spans="1:12" x14ac:dyDescent="0.25">
      <c r="A67" s="138">
        <v>14</v>
      </c>
      <c r="B67" s="359" t="s">
        <v>478</v>
      </c>
      <c r="C67" s="359"/>
      <c r="D67" s="6"/>
      <c r="E67" s="97">
        <v>159360.696</v>
      </c>
      <c r="F67" s="76">
        <f>'[3]А18-21'!$F$27</f>
        <v>159360.696</v>
      </c>
    </row>
    <row r="68" spans="1:12" x14ac:dyDescent="0.25">
      <c r="A68" s="138">
        <v>15</v>
      </c>
      <c r="B68" s="359" t="s">
        <v>393</v>
      </c>
      <c r="C68" s="359"/>
      <c r="D68" s="6"/>
      <c r="E68" s="97">
        <v>9658.2240000000002</v>
      </c>
      <c r="F68" s="76">
        <f>'[3]А18-21'!$F$28</f>
        <v>9658.2240000000002</v>
      </c>
    </row>
    <row r="69" spans="1:12" x14ac:dyDescent="0.25">
      <c r="A69" s="138">
        <v>16</v>
      </c>
      <c r="B69" s="359" t="s">
        <v>468</v>
      </c>
      <c r="C69" s="359"/>
      <c r="D69" s="6"/>
      <c r="E69" s="78">
        <v>489846.84</v>
      </c>
      <c r="F69" s="31">
        <f>'[3]А18-21'!$F$29</f>
        <v>321940.80000000005</v>
      </c>
    </row>
    <row r="70" spans="1:12" x14ac:dyDescent="0.25">
      <c r="A70" s="138">
        <v>17</v>
      </c>
      <c r="B70" s="359" t="s">
        <v>53</v>
      </c>
      <c r="C70" s="359"/>
      <c r="D70" s="6"/>
      <c r="E70" s="78">
        <v>375061.2</v>
      </c>
      <c r="F70" s="31">
        <v>0</v>
      </c>
    </row>
    <row r="71" spans="1:12" x14ac:dyDescent="0.25">
      <c r="A71" s="138">
        <v>18</v>
      </c>
      <c r="B71" s="362" t="s">
        <v>4</v>
      </c>
      <c r="C71" s="363"/>
      <c r="D71" s="6"/>
      <c r="E71" s="97">
        <v>307453.46399999998</v>
      </c>
      <c r="F71" s="76">
        <f>'[3]А18-21'!$F$31</f>
        <v>307453.46399999998</v>
      </c>
    </row>
    <row r="72" spans="1:12" x14ac:dyDescent="0.25">
      <c r="A72" s="138">
        <v>19</v>
      </c>
      <c r="B72" s="359" t="s">
        <v>469</v>
      </c>
      <c r="C72" s="359"/>
      <c r="D72" s="6"/>
      <c r="E72" s="97">
        <v>101411.35</v>
      </c>
      <c r="F72" s="76">
        <f>'[3]А18-21'!$F$32</f>
        <v>101411.352</v>
      </c>
      <c r="L72" s="75"/>
    </row>
    <row r="73" spans="1:12" x14ac:dyDescent="0.25">
      <c r="A73" s="138">
        <v>20</v>
      </c>
      <c r="B73" s="362" t="s">
        <v>480</v>
      </c>
      <c r="C73" s="363"/>
      <c r="D73" s="6"/>
      <c r="E73" s="76">
        <f>[4]А18!$E$73</f>
        <v>131132.24</v>
      </c>
      <c r="F73" s="31">
        <v>0</v>
      </c>
      <c r="L73" s="75"/>
    </row>
    <row r="74" spans="1:12" x14ac:dyDescent="0.25">
      <c r="A74" s="138">
        <v>21</v>
      </c>
      <c r="B74" s="362" t="s">
        <v>481</v>
      </c>
      <c r="C74" s="363"/>
      <c r="D74" s="6"/>
      <c r="E74" s="76">
        <v>13553.75</v>
      </c>
      <c r="F74" s="31">
        <v>0</v>
      </c>
      <c r="L74" s="75"/>
    </row>
    <row r="75" spans="1:12" x14ac:dyDescent="0.25">
      <c r="A75" s="138">
        <v>22</v>
      </c>
      <c r="B75" s="362" t="s">
        <v>482</v>
      </c>
      <c r="C75" s="363"/>
      <c r="D75" s="6"/>
      <c r="E75" s="76">
        <v>310595.11</v>
      </c>
      <c r="F75" s="31">
        <v>0</v>
      </c>
      <c r="L75" s="75"/>
    </row>
    <row r="76" spans="1:12" x14ac:dyDescent="0.25">
      <c r="A76" s="138">
        <v>23</v>
      </c>
      <c r="B76" s="362" t="s">
        <v>483</v>
      </c>
      <c r="C76" s="363"/>
      <c r="D76" s="6"/>
      <c r="E76" s="76">
        <v>23028.3</v>
      </c>
      <c r="F76" s="31">
        <v>0</v>
      </c>
      <c r="L76" s="75"/>
    </row>
    <row r="77" spans="1:12" x14ac:dyDescent="0.25">
      <c r="A77" s="138">
        <v>24</v>
      </c>
      <c r="B77" s="364" t="s">
        <v>488</v>
      </c>
      <c r="C77" s="364"/>
      <c r="D77" s="6"/>
      <c r="E77" s="97">
        <f>E53+E54+E55+E56+E57+I55+E65+E66+E67+E68+E69+E70+E71+E72+E73+E74+E75+E76</f>
        <v>2687836.9279999998</v>
      </c>
      <c r="F77" s="96">
        <f>F53+F54+F55+F56+F57++F65+F66+F67+F68+F69+F71+F72</f>
        <v>1690189.1980000001</v>
      </c>
      <c r="G77" s="155"/>
      <c r="J77" s="98"/>
    </row>
    <row r="78" spans="1:12" x14ac:dyDescent="0.25">
      <c r="A78" s="138">
        <v>25</v>
      </c>
      <c r="B78" s="364" t="s">
        <v>498</v>
      </c>
      <c r="C78" s="361"/>
      <c r="D78" s="6"/>
      <c r="E78" s="78">
        <f>B21+E19</f>
        <v>2525243.9800000004</v>
      </c>
      <c r="F78" s="31"/>
      <c r="J78" s="348"/>
    </row>
    <row r="79" spans="1:12" x14ac:dyDescent="0.25">
      <c r="A79" s="28" t="s">
        <v>31</v>
      </c>
      <c r="B79" s="5" t="s">
        <v>429</v>
      </c>
    </row>
    <row r="80" spans="1:12" x14ac:dyDescent="0.25">
      <c r="B80" s="11" t="s">
        <v>35</v>
      </c>
      <c r="E80" s="49">
        <v>0.06</v>
      </c>
      <c r="F80" s="49"/>
      <c r="G80" s="49"/>
      <c r="H80" s="49">
        <v>12</v>
      </c>
    </row>
    <row r="81" spans="1:6" x14ac:dyDescent="0.25">
      <c r="A81" s="38" t="s">
        <v>27</v>
      </c>
      <c r="B81" s="36" t="s">
        <v>39</v>
      </c>
      <c r="C81" s="33" t="s">
        <v>42</v>
      </c>
      <c r="D81" s="298" t="s">
        <v>1067</v>
      </c>
      <c r="E81" s="33" t="s">
        <v>43</v>
      </c>
    </row>
    <row r="82" spans="1:6" x14ac:dyDescent="0.25">
      <c r="A82" s="33">
        <v>1</v>
      </c>
      <c r="B82" s="253" t="s">
        <v>651</v>
      </c>
      <c r="C82" s="252" t="s">
        <v>424</v>
      </c>
      <c r="D82" s="57">
        <v>64</v>
      </c>
      <c r="E82" s="57">
        <v>7349</v>
      </c>
    </row>
    <row r="83" spans="1:6" x14ac:dyDescent="0.25">
      <c r="A83" s="39">
        <v>2</v>
      </c>
      <c r="B83" s="253" t="s">
        <v>652</v>
      </c>
      <c r="C83" s="253" t="s">
        <v>424</v>
      </c>
      <c r="D83" s="110">
        <v>62</v>
      </c>
      <c r="E83" s="110">
        <v>22745</v>
      </c>
    </row>
    <row r="84" spans="1:6" x14ac:dyDescent="0.25">
      <c r="A84" s="30">
        <v>3</v>
      </c>
      <c r="B84" s="253" t="s">
        <v>653</v>
      </c>
      <c r="C84" s="253" t="s">
        <v>424</v>
      </c>
      <c r="D84" s="110">
        <v>61</v>
      </c>
      <c r="E84" s="110">
        <v>38648</v>
      </c>
    </row>
    <row r="85" spans="1:6" x14ac:dyDescent="0.25">
      <c r="A85" s="31">
        <v>4</v>
      </c>
      <c r="B85" s="253" t="s">
        <v>668</v>
      </c>
      <c r="C85" s="253" t="s">
        <v>428</v>
      </c>
      <c r="D85" s="110">
        <v>58</v>
      </c>
      <c r="E85" s="110">
        <v>5338</v>
      </c>
    </row>
    <row r="86" spans="1:6" x14ac:dyDescent="0.25">
      <c r="A86" s="31">
        <v>5</v>
      </c>
      <c r="B86" s="253" t="s">
        <v>654</v>
      </c>
      <c r="C86" s="253" t="s">
        <v>424</v>
      </c>
      <c r="D86" s="110">
        <v>49</v>
      </c>
      <c r="E86" s="110">
        <v>38648</v>
      </c>
    </row>
    <row r="87" spans="1:6" x14ac:dyDescent="0.25">
      <c r="A87" s="31">
        <v>6</v>
      </c>
      <c r="B87" s="253" t="s">
        <v>669</v>
      </c>
      <c r="C87" s="253" t="s">
        <v>424</v>
      </c>
      <c r="D87" s="110">
        <v>48</v>
      </c>
      <c r="E87" s="110">
        <v>22745</v>
      </c>
    </row>
    <row r="88" spans="1:6" x14ac:dyDescent="0.25">
      <c r="A88" s="31">
        <v>7</v>
      </c>
      <c r="B88" s="297" t="s">
        <v>1057</v>
      </c>
      <c r="C88" s="297" t="s">
        <v>426</v>
      </c>
      <c r="D88" s="110"/>
      <c r="E88" s="110">
        <v>11400</v>
      </c>
    </row>
    <row r="89" spans="1:6" x14ac:dyDescent="0.25">
      <c r="A89" s="31">
        <v>8</v>
      </c>
      <c r="B89" s="345" t="s">
        <v>1250</v>
      </c>
      <c r="C89" s="345" t="s">
        <v>424</v>
      </c>
      <c r="D89" s="110"/>
      <c r="E89" s="110">
        <v>61393</v>
      </c>
    </row>
    <row r="90" spans="1:6" x14ac:dyDescent="0.25">
      <c r="A90" s="31">
        <v>9</v>
      </c>
      <c r="B90" s="345" t="s">
        <v>1251</v>
      </c>
      <c r="C90" s="345" t="s">
        <v>428</v>
      </c>
      <c r="D90" s="110"/>
      <c r="E90" s="110">
        <v>45490</v>
      </c>
    </row>
    <row r="91" spans="1:6" x14ac:dyDescent="0.25">
      <c r="A91" s="31"/>
      <c r="B91" s="31"/>
      <c r="C91" s="31"/>
      <c r="D91" s="31"/>
      <c r="E91" s="31"/>
    </row>
    <row r="93" spans="1:6" x14ac:dyDescent="0.25">
      <c r="A93" s="28" t="s">
        <v>32</v>
      </c>
      <c r="B93" s="28" t="s">
        <v>44</v>
      </c>
      <c r="C93" s="28"/>
      <c r="D93" s="28"/>
      <c r="E93" s="28"/>
      <c r="F93" s="28"/>
    </row>
    <row r="94" spans="1:6" x14ac:dyDescent="0.25">
      <c r="B94" s="28" t="s">
        <v>45</v>
      </c>
      <c r="C94" s="28"/>
      <c r="D94" s="28"/>
      <c r="E94" s="28"/>
      <c r="F94" s="28"/>
    </row>
    <row r="95" spans="1:6" x14ac:dyDescent="0.25">
      <c r="B95" s="28" t="s">
        <v>46</v>
      </c>
      <c r="C95" s="28"/>
      <c r="D95" s="28"/>
      <c r="E95" s="28"/>
      <c r="F95" s="28"/>
    </row>
    <row r="96" spans="1:6" x14ac:dyDescent="0.25">
      <c r="B96" s="47" t="s">
        <v>54</v>
      </c>
      <c r="C96" s="29"/>
      <c r="D96" s="29"/>
      <c r="E96" s="29"/>
      <c r="F96" s="29"/>
    </row>
    <row r="97" spans="2:6" x14ac:dyDescent="0.25">
      <c r="B97" s="29" t="s">
        <v>48</v>
      </c>
      <c r="C97" s="29"/>
      <c r="D97" s="29"/>
      <c r="E97" s="29"/>
      <c r="F97" s="29"/>
    </row>
    <row r="98" spans="2:6" x14ac:dyDescent="0.25">
      <c r="B98" s="29" t="s">
        <v>49</v>
      </c>
      <c r="C98" s="29"/>
      <c r="D98" s="29"/>
      <c r="E98" s="29"/>
      <c r="F98" s="29"/>
    </row>
    <row r="99" spans="2:6" x14ac:dyDescent="0.25">
      <c r="B99" s="29"/>
    </row>
    <row r="102" spans="2:6" x14ac:dyDescent="0.25">
      <c r="B102" s="161" t="s">
        <v>503</v>
      </c>
    </row>
  </sheetData>
  <mergeCells count="29">
    <mergeCell ref="B5:E5"/>
    <mergeCell ref="B9:C9"/>
    <mergeCell ref="B11:F11"/>
    <mergeCell ref="B12:F12"/>
    <mergeCell ref="B10:E10"/>
    <mergeCell ref="B52:C52"/>
    <mergeCell ref="B78:C78"/>
    <mergeCell ref="B63:C63"/>
    <mergeCell ref="B65:C65"/>
    <mergeCell ref="B66:C66"/>
    <mergeCell ref="B67:C67"/>
    <mergeCell ref="B68:C68"/>
    <mergeCell ref="B54:C54"/>
    <mergeCell ref="B55:C55"/>
    <mergeCell ref="B58:C58"/>
    <mergeCell ref="B59:C59"/>
    <mergeCell ref="B60:C60"/>
    <mergeCell ref="B57:C57"/>
    <mergeCell ref="B61:C61"/>
    <mergeCell ref="B62:C62"/>
    <mergeCell ref="B69:C69"/>
    <mergeCell ref="B70:C70"/>
    <mergeCell ref="B71:C71"/>
    <mergeCell ref="B72:C72"/>
    <mergeCell ref="B77:C77"/>
    <mergeCell ref="B73:C73"/>
    <mergeCell ref="B74:C74"/>
    <mergeCell ref="B75:C75"/>
    <mergeCell ref="B76:C7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0">
    <tabColor rgb="FF92D050"/>
  </sheetPr>
  <dimension ref="A1:L66"/>
  <sheetViews>
    <sheetView topLeftCell="A44" workbookViewId="0">
      <selection activeCell="L57" sqref="L57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85546875" customWidth="1"/>
    <col min="6" max="6" width="10" customWidth="1"/>
    <col min="10" max="10" width="9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526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78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267775.05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[4]В30!$E$14</f>
        <v>133620.78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790819.82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733303.15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733303.15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16743.240000000002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864</v>
      </c>
      <c r="C23" s="62"/>
      <c r="D23" s="65"/>
      <c r="E23" s="65">
        <v>4370.4399999999996</v>
      </c>
      <c r="F23" s="266"/>
    </row>
    <row r="24" spans="1:6" x14ac:dyDescent="0.25">
      <c r="A24" s="13"/>
      <c r="B24" s="62" t="s">
        <v>241</v>
      </c>
      <c r="C24" s="62"/>
      <c r="D24" s="65"/>
      <c r="E24" s="65">
        <v>131049.89</v>
      </c>
    </row>
    <row r="25" spans="1:6" x14ac:dyDescent="0.25">
      <c r="A25" s="13"/>
      <c r="B25" s="62" t="s">
        <v>865</v>
      </c>
      <c r="C25" s="62"/>
      <c r="D25" s="65"/>
      <c r="E25" s="65">
        <v>19471.349999999999</v>
      </c>
    </row>
    <row r="26" spans="1:6" x14ac:dyDescent="0.25">
      <c r="A26" s="13"/>
      <c r="B26" s="62" t="s">
        <v>242</v>
      </c>
      <c r="C26" s="62"/>
      <c r="D26" s="65"/>
      <c r="E26" s="65">
        <v>38606.879999999997</v>
      </c>
    </row>
    <row r="27" spans="1:6" x14ac:dyDescent="0.25">
      <c r="A27" s="13" t="s">
        <v>24</v>
      </c>
      <c r="B27" s="11" t="s">
        <v>36</v>
      </c>
      <c r="C27" s="11"/>
      <c r="D27" s="11"/>
      <c r="E27" s="14"/>
      <c r="F27" s="28"/>
    </row>
    <row r="28" spans="1:6" x14ac:dyDescent="0.25">
      <c r="A28" s="13"/>
      <c r="B28" s="11" t="s">
        <v>38</v>
      </c>
      <c r="C28" s="11"/>
      <c r="D28" s="11"/>
      <c r="E28" s="14"/>
      <c r="F28" s="28"/>
    </row>
    <row r="29" spans="1:6" x14ac:dyDescent="0.25">
      <c r="A29" s="13"/>
      <c r="B29" s="11" t="s">
        <v>37</v>
      </c>
      <c r="C29" s="5"/>
      <c r="D29" s="5"/>
      <c r="E29" s="1"/>
    </row>
    <row r="30" spans="1:6" x14ac:dyDescent="0.25">
      <c r="A30" s="8" t="s">
        <v>27</v>
      </c>
      <c r="B30" s="365" t="s">
        <v>28</v>
      </c>
      <c r="C30" s="366"/>
      <c r="D30" s="6"/>
      <c r="E30" s="12" t="s">
        <v>29</v>
      </c>
    </row>
    <row r="31" spans="1:6" x14ac:dyDescent="0.25">
      <c r="A31" s="8">
        <v>1</v>
      </c>
      <c r="B31" s="9" t="s">
        <v>484</v>
      </c>
      <c r="C31" s="61"/>
      <c r="D31" s="6"/>
      <c r="E31" s="76">
        <f>'[3]В30-21'!$F$10</f>
        <v>83008.40400000001</v>
      </c>
    </row>
    <row r="32" spans="1:6" x14ac:dyDescent="0.25">
      <c r="A32" s="8">
        <v>2</v>
      </c>
      <c r="B32" s="360" t="s">
        <v>380</v>
      </c>
      <c r="C32" s="360"/>
      <c r="D32" s="6"/>
      <c r="E32" s="76">
        <f>'[3]В30-21'!$F$11</f>
        <v>7078.2360000000008</v>
      </c>
    </row>
    <row r="33" spans="1:12" x14ac:dyDescent="0.25">
      <c r="A33" s="8">
        <v>3</v>
      </c>
      <c r="B33" s="359" t="s">
        <v>381</v>
      </c>
      <c r="C33" s="359"/>
      <c r="D33" s="6"/>
      <c r="E33" s="76">
        <f>'[3]В30-21'!$F$12</f>
        <v>23165.135999999999</v>
      </c>
    </row>
    <row r="34" spans="1:12" x14ac:dyDescent="0.25">
      <c r="A34" s="8">
        <v>4</v>
      </c>
      <c r="B34" s="31" t="s">
        <v>509</v>
      </c>
      <c r="C34" s="31"/>
      <c r="D34" s="6"/>
      <c r="E34" s="76">
        <f>'[3]В30-21'!$F$13</f>
        <v>4826.07</v>
      </c>
    </row>
    <row r="35" spans="1:12" x14ac:dyDescent="0.25">
      <c r="A35" s="8">
        <v>5</v>
      </c>
      <c r="B35" s="359" t="s">
        <v>2</v>
      </c>
      <c r="C35" s="359"/>
      <c r="D35" s="6"/>
      <c r="E35" s="31">
        <v>1086.8</v>
      </c>
      <c r="J35" s="76"/>
    </row>
    <row r="36" spans="1:12" x14ac:dyDescent="0.25">
      <c r="A36" s="8">
        <v>6</v>
      </c>
      <c r="B36" s="359" t="s">
        <v>3</v>
      </c>
      <c r="C36" s="359"/>
      <c r="D36" s="6"/>
      <c r="E36" s="31">
        <v>4000</v>
      </c>
      <c r="J36" s="76"/>
    </row>
    <row r="37" spans="1:12" x14ac:dyDescent="0.25">
      <c r="A37" s="8">
        <v>7</v>
      </c>
      <c r="B37" s="360" t="s">
        <v>30</v>
      </c>
      <c r="C37" s="360"/>
      <c r="D37" s="6"/>
      <c r="E37" s="76">
        <f>'[3]В30-21'!$F$17</f>
        <v>22521.659999999996</v>
      </c>
    </row>
    <row r="38" spans="1:12" x14ac:dyDescent="0.25">
      <c r="A38" s="8">
        <v>8</v>
      </c>
      <c r="B38" s="359" t="s">
        <v>382</v>
      </c>
      <c r="C38" s="359"/>
      <c r="D38" s="6"/>
      <c r="E38" s="31">
        <v>480.7</v>
      </c>
      <c r="J38" s="76"/>
    </row>
    <row r="39" spans="1:12" x14ac:dyDescent="0.25">
      <c r="A39" s="8">
        <v>9</v>
      </c>
      <c r="B39" s="359" t="s">
        <v>412</v>
      </c>
      <c r="C39" s="359"/>
      <c r="D39" s="6"/>
      <c r="E39" s="76">
        <v>1930</v>
      </c>
      <c r="J39" s="76"/>
    </row>
    <row r="40" spans="1:12" x14ac:dyDescent="0.25">
      <c r="A40" s="8">
        <v>10</v>
      </c>
      <c r="B40" s="359" t="s">
        <v>385</v>
      </c>
      <c r="C40" s="359"/>
      <c r="D40" s="6"/>
      <c r="E40" s="76">
        <v>89764.9</v>
      </c>
      <c r="L40" s="75"/>
    </row>
    <row r="41" spans="1:12" x14ac:dyDescent="0.25">
      <c r="A41" s="8">
        <v>11</v>
      </c>
      <c r="B41" s="359" t="s">
        <v>386</v>
      </c>
      <c r="C41" s="359"/>
      <c r="D41" s="6"/>
      <c r="E41" s="31">
        <v>82364.929999999993</v>
      </c>
      <c r="J41" s="75"/>
    </row>
    <row r="42" spans="1:12" x14ac:dyDescent="0.25">
      <c r="A42" s="8">
        <v>12</v>
      </c>
      <c r="B42" s="359" t="s">
        <v>387</v>
      </c>
      <c r="C42" s="359"/>
      <c r="D42" s="6"/>
      <c r="E42" s="76">
        <v>81721.45</v>
      </c>
      <c r="L42" s="75"/>
    </row>
    <row r="43" spans="1:12" x14ac:dyDescent="0.25">
      <c r="A43" s="8">
        <v>13</v>
      </c>
      <c r="B43" s="359" t="s">
        <v>393</v>
      </c>
      <c r="C43" s="359"/>
      <c r="D43" s="6"/>
      <c r="E43" s="76">
        <f>'[3]В30-21'!$F$28</f>
        <v>3860.8559999999998</v>
      </c>
    </row>
    <row r="44" spans="1:12" x14ac:dyDescent="0.25">
      <c r="A44" s="8">
        <v>14</v>
      </c>
      <c r="B44" s="359" t="s">
        <v>388</v>
      </c>
      <c r="C44" s="359"/>
      <c r="D44" s="6"/>
      <c r="E44" s="31">
        <v>52335.54</v>
      </c>
      <c r="J44" s="31"/>
    </row>
    <row r="45" spans="1:12" x14ac:dyDescent="0.25">
      <c r="A45" s="8">
        <v>15</v>
      </c>
      <c r="B45" s="359" t="s">
        <v>53</v>
      </c>
      <c r="C45" s="359"/>
      <c r="D45" s="6"/>
      <c r="E45" s="76">
        <v>50432.51</v>
      </c>
      <c r="L45" s="75"/>
    </row>
    <row r="46" spans="1:12" x14ac:dyDescent="0.25">
      <c r="A46" s="8">
        <v>16</v>
      </c>
      <c r="B46" s="362" t="s">
        <v>4</v>
      </c>
      <c r="C46" s="363"/>
      <c r="D46" s="6"/>
      <c r="E46" s="76">
        <f>'[3]В30-21'!$F$31</f>
        <v>141564.72000000003</v>
      </c>
    </row>
    <row r="47" spans="1:12" x14ac:dyDescent="0.25">
      <c r="A47" s="8">
        <v>17</v>
      </c>
      <c r="B47" s="359" t="s">
        <v>459</v>
      </c>
      <c r="C47" s="359"/>
      <c r="D47" s="6"/>
      <c r="E47" s="76">
        <f>[4]В30!$E$47</f>
        <v>44819.022034450005</v>
      </c>
      <c r="J47" s="76"/>
    </row>
    <row r="48" spans="1:12" x14ac:dyDescent="0.25">
      <c r="A48" s="8">
        <v>18</v>
      </c>
      <c r="B48" s="362" t="s">
        <v>480</v>
      </c>
      <c r="C48" s="363"/>
      <c r="D48" s="6"/>
      <c r="E48" s="76">
        <v>29798.560000000001</v>
      </c>
    </row>
    <row r="49" spans="1:10" x14ac:dyDescent="0.25">
      <c r="A49" s="8">
        <v>19</v>
      </c>
      <c r="B49" s="362" t="s">
        <v>481</v>
      </c>
      <c r="C49" s="363"/>
      <c r="D49" s="6"/>
      <c r="E49" s="76">
        <v>3079.68</v>
      </c>
    </row>
    <row r="50" spans="1:10" x14ac:dyDescent="0.25">
      <c r="A50" s="8">
        <v>20</v>
      </c>
      <c r="B50" s="362" t="s">
        <v>482</v>
      </c>
      <c r="C50" s="363"/>
      <c r="D50" s="6"/>
      <c r="E50" s="76">
        <v>67983.88</v>
      </c>
    </row>
    <row r="51" spans="1:10" x14ac:dyDescent="0.25">
      <c r="A51" s="8">
        <v>21</v>
      </c>
      <c r="B51" s="362" t="s">
        <v>483</v>
      </c>
      <c r="C51" s="363"/>
      <c r="D51" s="6"/>
      <c r="E51" s="76">
        <v>5232.3</v>
      </c>
    </row>
    <row r="52" spans="1:10" x14ac:dyDescent="0.25">
      <c r="A52" s="8">
        <v>22</v>
      </c>
      <c r="B52" s="364" t="s">
        <v>488</v>
      </c>
      <c r="C52" s="364"/>
      <c r="D52" s="6"/>
      <c r="E52" s="83">
        <f>SUM(E31:E51)</f>
        <v>801055.35403445014</v>
      </c>
      <c r="J52" s="80"/>
    </row>
    <row r="53" spans="1:10" x14ac:dyDescent="0.25">
      <c r="A53" s="8">
        <v>23</v>
      </c>
      <c r="B53" s="364" t="s">
        <v>507</v>
      </c>
      <c r="C53" s="361"/>
      <c r="D53" s="6"/>
      <c r="E53" s="83">
        <f>B21+E19</f>
        <v>750046.39</v>
      </c>
      <c r="J53" s="100"/>
    </row>
    <row r="54" spans="1:10" x14ac:dyDescent="0.25">
      <c r="A54" s="13"/>
      <c r="B54" s="114"/>
      <c r="C54" s="114"/>
      <c r="D54" s="5"/>
      <c r="E54" s="90"/>
    </row>
    <row r="55" spans="1:10" x14ac:dyDescent="0.25">
      <c r="A55" s="28" t="s">
        <v>31</v>
      </c>
      <c r="B55" s="11" t="s">
        <v>34</v>
      </c>
    </row>
    <row r="56" spans="1:10" x14ac:dyDescent="0.25">
      <c r="B56" s="11" t="s">
        <v>35</v>
      </c>
    </row>
    <row r="57" spans="1:10" x14ac:dyDescent="0.25">
      <c r="A57" s="38" t="s">
        <v>27</v>
      </c>
      <c r="B57" s="36" t="s">
        <v>39</v>
      </c>
      <c r="C57" s="33" t="s">
        <v>42</v>
      </c>
      <c r="D57" s="298" t="s">
        <v>1067</v>
      </c>
      <c r="E57" s="33" t="s">
        <v>43</v>
      </c>
    </row>
    <row r="58" spans="1:10" x14ac:dyDescent="0.25">
      <c r="A58" s="119" t="s">
        <v>9</v>
      </c>
      <c r="B58" s="298" t="s">
        <v>1175</v>
      </c>
      <c r="C58" s="306" t="s">
        <v>63</v>
      </c>
      <c r="D58" s="57">
        <v>63</v>
      </c>
      <c r="E58" s="57">
        <v>13320</v>
      </c>
    </row>
    <row r="59" spans="1:10" x14ac:dyDescent="0.25">
      <c r="A59" s="119" t="s">
        <v>13</v>
      </c>
      <c r="B59" s="325" t="s">
        <v>1223</v>
      </c>
      <c r="C59" s="326" t="s">
        <v>444</v>
      </c>
      <c r="D59" s="57">
        <v>7</v>
      </c>
      <c r="E59" s="57">
        <v>11600</v>
      </c>
    </row>
    <row r="60" spans="1:10" x14ac:dyDescent="0.25">
      <c r="A60" s="119">
        <v>3</v>
      </c>
      <c r="B60" s="123"/>
      <c r="C60" s="314"/>
      <c r="D60" s="57"/>
      <c r="E60" s="57"/>
    </row>
    <row r="61" spans="1:10" x14ac:dyDescent="0.25">
      <c r="A61" s="28">
        <v>7</v>
      </c>
      <c r="B61" s="28" t="s">
        <v>44</v>
      </c>
      <c r="C61" s="28"/>
      <c r="D61" s="28"/>
      <c r="E61" s="28"/>
      <c r="F61" s="28"/>
    </row>
    <row r="62" spans="1:10" x14ac:dyDescent="0.25">
      <c r="B62" s="28" t="s">
        <v>45</v>
      </c>
      <c r="C62" s="28"/>
      <c r="D62" s="28"/>
      <c r="E62" s="28"/>
      <c r="F62" s="28"/>
    </row>
    <row r="63" spans="1:10" x14ac:dyDescent="0.25">
      <c r="B63" s="28" t="s">
        <v>46</v>
      </c>
      <c r="C63" s="28"/>
      <c r="D63" s="28"/>
      <c r="E63" s="28"/>
      <c r="F63" s="28"/>
    </row>
    <row r="64" spans="1:10" x14ac:dyDescent="0.25">
      <c r="B64" s="28" t="s">
        <v>445</v>
      </c>
    </row>
    <row r="66" spans="2:2" x14ac:dyDescent="0.25">
      <c r="B66" s="168" t="s">
        <v>513</v>
      </c>
    </row>
  </sheetData>
  <mergeCells count="27">
    <mergeCell ref="B37:C37"/>
    <mergeCell ref="B38:C38"/>
    <mergeCell ref="B39:C39"/>
    <mergeCell ref="B40:C40"/>
    <mergeCell ref="B30:C30"/>
    <mergeCell ref="B32:C32"/>
    <mergeCell ref="B33:C33"/>
    <mergeCell ref="B35:C35"/>
    <mergeCell ref="B36:C36"/>
    <mergeCell ref="B12:F12"/>
    <mergeCell ref="B5:E5"/>
    <mergeCell ref="B9:C9"/>
    <mergeCell ref="B11:F11"/>
    <mergeCell ref="B10:E10"/>
    <mergeCell ref="B41:C41"/>
    <mergeCell ref="B42:C42"/>
    <mergeCell ref="B43:C43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</mergeCells>
  <pageMargins left="0.69930555555555596" right="0.69930555555555596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09CC-FE52-4859-9E60-2F4AA8D1E73E}">
  <sheetPr codeName="Лист21">
    <tabColor rgb="FF92D050"/>
  </sheetPr>
  <dimension ref="A1:M99"/>
  <sheetViews>
    <sheetView topLeftCell="A67" workbookViewId="0">
      <selection activeCell="L83" sqref="L83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85546875" customWidth="1"/>
    <col min="6" max="6" width="10" customWidth="1"/>
    <col min="10" max="10" width="10.5703125" bestFit="1" customWidth="1"/>
    <col min="12" max="12" width="10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528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87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2076251.09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'[4]В 31'!$E$14</f>
        <v>324524.03000000003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3021603.4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2857461.67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2857461.67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32943.24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878</v>
      </c>
      <c r="C23" s="62"/>
      <c r="D23" s="65"/>
      <c r="E23" s="65">
        <v>28994.79</v>
      </c>
      <c r="F23" s="266"/>
    </row>
    <row r="24" spans="1:6" x14ac:dyDescent="0.25">
      <c r="A24" s="13"/>
      <c r="B24" s="62" t="s">
        <v>879</v>
      </c>
      <c r="C24" s="62"/>
      <c r="D24" s="65"/>
      <c r="E24" s="65">
        <v>26511.26</v>
      </c>
    </row>
    <row r="25" spans="1:6" x14ac:dyDescent="0.25">
      <c r="A25" s="13"/>
      <c r="B25" s="62" t="s">
        <v>880</v>
      </c>
      <c r="C25" s="62"/>
      <c r="D25" s="65"/>
      <c r="E25" s="65">
        <v>47994.48</v>
      </c>
    </row>
    <row r="26" spans="1:6" x14ac:dyDescent="0.25">
      <c r="A26" s="13"/>
      <c r="B26" s="62" t="s">
        <v>881</v>
      </c>
      <c r="C26" s="62"/>
      <c r="D26" s="65"/>
      <c r="E26" s="65">
        <v>139261.88</v>
      </c>
    </row>
    <row r="27" spans="1:6" x14ac:dyDescent="0.25">
      <c r="A27" s="13"/>
      <c r="B27" s="62" t="s">
        <v>882</v>
      </c>
      <c r="C27" s="62"/>
      <c r="D27" s="65"/>
      <c r="E27" s="65">
        <v>6686.55</v>
      </c>
    </row>
    <row r="28" spans="1:6" x14ac:dyDescent="0.25">
      <c r="A28" s="13"/>
      <c r="B28" s="62" t="s">
        <v>883</v>
      </c>
      <c r="C28" s="62"/>
      <c r="D28" s="65"/>
      <c r="E28" s="65">
        <v>69963.63</v>
      </c>
    </row>
    <row r="29" spans="1:6" x14ac:dyDescent="0.25">
      <c r="A29" s="13"/>
      <c r="B29" s="62" t="s">
        <v>884</v>
      </c>
      <c r="C29" s="62"/>
      <c r="D29" s="65"/>
      <c r="E29" s="65">
        <v>33159.730000000003</v>
      </c>
    </row>
    <row r="30" spans="1:6" x14ac:dyDescent="0.25">
      <c r="A30" s="13"/>
      <c r="B30" s="62" t="s">
        <v>885</v>
      </c>
      <c r="C30" s="62"/>
      <c r="D30" s="65"/>
      <c r="E30" s="65">
        <v>605256.99</v>
      </c>
    </row>
    <row r="31" spans="1:6" x14ac:dyDescent="0.25">
      <c r="A31" s="13"/>
      <c r="B31" s="62" t="s">
        <v>243</v>
      </c>
      <c r="C31" s="62"/>
      <c r="D31" s="65"/>
      <c r="E31" s="65">
        <v>6650.76</v>
      </c>
    </row>
    <row r="32" spans="1:6" x14ac:dyDescent="0.25">
      <c r="A32" s="13"/>
      <c r="B32" s="62" t="s">
        <v>244</v>
      </c>
      <c r="C32" s="62"/>
      <c r="D32" s="65"/>
      <c r="E32" s="65">
        <v>45149.55</v>
      </c>
    </row>
    <row r="33" spans="1:8" x14ac:dyDescent="0.25">
      <c r="A33" s="13"/>
      <c r="B33" s="62" t="s">
        <v>866</v>
      </c>
      <c r="C33" s="62"/>
      <c r="D33" s="65"/>
      <c r="E33" s="65">
        <v>4553.88</v>
      </c>
    </row>
    <row r="34" spans="1:8" x14ac:dyDescent="0.25">
      <c r="A34" s="13"/>
      <c r="B34" s="62" t="s">
        <v>867</v>
      </c>
      <c r="C34" s="62"/>
      <c r="D34" s="65"/>
      <c r="E34" s="65">
        <v>5774.3</v>
      </c>
    </row>
    <row r="35" spans="1:8" x14ac:dyDescent="0.25">
      <c r="A35" s="13"/>
      <c r="B35" s="62" t="s">
        <v>868</v>
      </c>
      <c r="C35" s="62"/>
      <c r="D35" s="65"/>
      <c r="E35" s="65">
        <v>5774.3</v>
      </c>
      <c r="H35" s="71"/>
    </row>
    <row r="36" spans="1:8" x14ac:dyDescent="0.25">
      <c r="A36" s="13"/>
      <c r="B36" s="62" t="s">
        <v>245</v>
      </c>
      <c r="C36" s="62"/>
      <c r="D36" s="65"/>
      <c r="E36" s="65">
        <v>87330.93</v>
      </c>
    </row>
    <row r="37" spans="1:8" x14ac:dyDescent="0.25">
      <c r="A37" s="13"/>
      <c r="B37" s="62" t="s">
        <v>246</v>
      </c>
      <c r="C37" s="62"/>
      <c r="D37" s="65"/>
      <c r="E37" s="65">
        <v>101441.27</v>
      </c>
    </row>
    <row r="38" spans="1:8" x14ac:dyDescent="0.25">
      <c r="A38" s="13"/>
      <c r="B38" s="62" t="s">
        <v>869</v>
      </c>
      <c r="C38" s="62"/>
      <c r="D38" s="65"/>
      <c r="E38" s="65">
        <v>5263.28</v>
      </c>
    </row>
    <row r="39" spans="1:8" x14ac:dyDescent="0.25">
      <c r="A39" s="13"/>
      <c r="B39" s="62" t="s">
        <v>247</v>
      </c>
      <c r="C39" s="62"/>
      <c r="D39" s="65"/>
      <c r="E39" s="65">
        <v>20254.21</v>
      </c>
    </row>
    <row r="40" spans="1:8" x14ac:dyDescent="0.25">
      <c r="A40" s="13"/>
      <c r="B40" s="62" t="s">
        <v>870</v>
      </c>
      <c r="C40" s="62"/>
      <c r="D40" s="65"/>
      <c r="E40" s="65">
        <v>8218.48</v>
      </c>
    </row>
    <row r="41" spans="1:8" x14ac:dyDescent="0.25">
      <c r="A41" s="13"/>
      <c r="B41" s="62" t="s">
        <v>871</v>
      </c>
      <c r="C41" s="62"/>
      <c r="D41" s="65"/>
      <c r="E41" s="65">
        <v>9358.82</v>
      </c>
    </row>
    <row r="42" spans="1:8" x14ac:dyDescent="0.25">
      <c r="A42" s="13"/>
      <c r="B42" s="62" t="s">
        <v>872</v>
      </c>
      <c r="C42" s="62"/>
      <c r="D42" s="65"/>
      <c r="E42" s="65">
        <v>8101.09</v>
      </c>
    </row>
    <row r="43" spans="1:8" x14ac:dyDescent="0.25">
      <c r="A43" s="13"/>
      <c r="B43" s="62" t="s">
        <v>873</v>
      </c>
      <c r="C43" s="62"/>
      <c r="D43" s="65"/>
      <c r="E43" s="65">
        <v>3935.31</v>
      </c>
    </row>
    <row r="44" spans="1:8" x14ac:dyDescent="0.25">
      <c r="A44" s="13"/>
      <c r="B44" s="62" t="s">
        <v>248</v>
      </c>
      <c r="C44" s="62"/>
      <c r="D44" s="65"/>
      <c r="E44" s="65">
        <v>155096.42000000001</v>
      </c>
    </row>
    <row r="45" spans="1:8" x14ac:dyDescent="0.25">
      <c r="A45" s="13"/>
      <c r="B45" s="62" t="s">
        <v>249</v>
      </c>
      <c r="C45" s="62"/>
      <c r="D45" s="65"/>
      <c r="E45" s="65">
        <v>34078.14</v>
      </c>
    </row>
    <row r="46" spans="1:8" x14ac:dyDescent="0.25">
      <c r="A46" s="13"/>
      <c r="B46" s="62" t="s">
        <v>250</v>
      </c>
      <c r="C46" s="62"/>
      <c r="D46" s="65"/>
      <c r="E46" s="65">
        <v>15889.76</v>
      </c>
    </row>
    <row r="47" spans="1:8" x14ac:dyDescent="0.25">
      <c r="A47" s="13"/>
      <c r="B47" s="62" t="s">
        <v>251</v>
      </c>
      <c r="C47" s="62"/>
      <c r="D47" s="65"/>
      <c r="E47" s="65">
        <v>176370.65</v>
      </c>
    </row>
    <row r="48" spans="1:8" x14ac:dyDescent="0.25">
      <c r="A48" s="13"/>
      <c r="B48" s="62" t="s">
        <v>874</v>
      </c>
      <c r="C48" s="62"/>
      <c r="D48" s="65"/>
      <c r="E48" s="65">
        <v>8446.35</v>
      </c>
    </row>
    <row r="49" spans="1:12" x14ac:dyDescent="0.25">
      <c r="A49" s="13"/>
      <c r="B49" s="62" t="s">
        <v>875</v>
      </c>
      <c r="C49" s="62"/>
      <c r="D49" s="65"/>
      <c r="E49" s="65">
        <v>13622.73</v>
      </c>
    </row>
    <row r="50" spans="1:12" x14ac:dyDescent="0.25">
      <c r="A50" s="13"/>
      <c r="B50" s="62" t="s">
        <v>876</v>
      </c>
      <c r="C50" s="62"/>
      <c r="D50" s="65"/>
      <c r="E50" s="65">
        <v>7076.82</v>
      </c>
    </row>
    <row r="51" spans="1:12" x14ac:dyDescent="0.25">
      <c r="A51" s="13"/>
      <c r="B51" s="62" t="s">
        <v>252</v>
      </c>
      <c r="C51" s="62"/>
      <c r="D51" s="65"/>
      <c r="E51" s="65">
        <v>16304.53</v>
      </c>
      <c r="F51" s="28"/>
    </row>
    <row r="52" spans="1:12" x14ac:dyDescent="0.25">
      <c r="A52" s="13"/>
      <c r="B52" s="62" t="s">
        <v>877</v>
      </c>
      <c r="C52" s="62"/>
      <c r="D52" s="65"/>
      <c r="E52" s="65">
        <v>23919.91</v>
      </c>
      <c r="F52" s="28"/>
    </row>
    <row r="53" spans="1:12" x14ac:dyDescent="0.25">
      <c r="A53" s="13" t="s">
        <v>24</v>
      </c>
      <c r="B53" s="11" t="s">
        <v>36</v>
      </c>
      <c r="C53" s="11"/>
      <c r="D53" s="11"/>
      <c r="E53" s="14"/>
      <c r="F53" s="28"/>
    </row>
    <row r="54" spans="1:12" x14ac:dyDescent="0.25">
      <c r="A54" s="13"/>
      <c r="B54" s="11" t="s">
        <v>38</v>
      </c>
      <c r="C54" s="11"/>
      <c r="D54" s="11"/>
      <c r="E54" s="14"/>
      <c r="F54" s="28"/>
    </row>
    <row r="55" spans="1:12" x14ac:dyDescent="0.25">
      <c r="A55" s="13"/>
      <c r="B55" s="11" t="s">
        <v>37</v>
      </c>
      <c r="C55" s="5"/>
      <c r="D55" s="5"/>
      <c r="E55" s="1"/>
    </row>
    <row r="56" spans="1:12" x14ac:dyDescent="0.25">
      <c r="A56" s="8" t="s">
        <v>27</v>
      </c>
      <c r="B56" s="365" t="s">
        <v>28</v>
      </c>
      <c r="C56" s="366"/>
      <c r="D56" s="6"/>
      <c r="E56" s="12" t="s">
        <v>29</v>
      </c>
    </row>
    <row r="57" spans="1:12" x14ac:dyDescent="0.25">
      <c r="A57" s="8">
        <v>1</v>
      </c>
      <c r="B57" s="9" t="s">
        <v>484</v>
      </c>
      <c r="C57" s="61"/>
      <c r="D57" s="6"/>
      <c r="E57" s="83">
        <f>'[3]В31-21'!$F$10</f>
        <v>368684.424</v>
      </c>
    </row>
    <row r="58" spans="1:12" x14ac:dyDescent="0.25">
      <c r="A58" s="8">
        <v>2</v>
      </c>
      <c r="B58" s="360" t="s">
        <v>380</v>
      </c>
      <c r="C58" s="360"/>
      <c r="D58" s="6"/>
      <c r="E58" s="83">
        <f>'[3]В31-21'!$F$11</f>
        <v>15891.57</v>
      </c>
    </row>
    <row r="59" spans="1:12" x14ac:dyDescent="0.25">
      <c r="A59" s="8">
        <v>3</v>
      </c>
      <c r="B59" s="359" t="s">
        <v>381</v>
      </c>
      <c r="C59" s="359"/>
      <c r="D59" s="6"/>
      <c r="E59" s="83">
        <f>'[3]В31-21'!$F$12</f>
        <v>72041.784</v>
      </c>
    </row>
    <row r="60" spans="1:12" x14ac:dyDescent="0.25">
      <c r="A60" s="8">
        <v>4</v>
      </c>
      <c r="B60" s="31" t="s">
        <v>509</v>
      </c>
      <c r="C60" s="31"/>
      <c r="D60" s="6"/>
      <c r="E60" s="83">
        <f>'[3]В31-21'!$F$13</f>
        <v>32842.578000000001</v>
      </c>
    </row>
    <row r="61" spans="1:12" x14ac:dyDescent="0.25">
      <c r="A61" s="8">
        <v>5</v>
      </c>
      <c r="B61" s="359" t="s">
        <v>383</v>
      </c>
      <c r="C61" s="359"/>
      <c r="D61" s="6"/>
      <c r="E61" s="31">
        <v>8320</v>
      </c>
      <c r="J61" s="75"/>
    </row>
    <row r="62" spans="1:12" x14ac:dyDescent="0.25">
      <c r="A62" s="8">
        <v>6</v>
      </c>
      <c r="B62" s="360" t="s">
        <v>30</v>
      </c>
      <c r="C62" s="360"/>
      <c r="D62" s="6"/>
      <c r="E62" s="76">
        <f>'[3]В31-21'!$F$17</f>
        <v>73101.221999999994</v>
      </c>
    </row>
    <row r="63" spans="1:12" x14ac:dyDescent="0.25">
      <c r="A63" s="8">
        <v>7</v>
      </c>
      <c r="B63" s="359" t="s">
        <v>382</v>
      </c>
      <c r="C63" s="359"/>
      <c r="D63" s="6"/>
      <c r="E63" s="31">
        <v>961.6</v>
      </c>
      <c r="J63" s="75"/>
    </row>
    <row r="64" spans="1:12" x14ac:dyDescent="0.25">
      <c r="A64" s="8">
        <v>8</v>
      </c>
      <c r="B64" s="359" t="s">
        <v>414</v>
      </c>
      <c r="C64" s="359"/>
      <c r="D64" s="6"/>
      <c r="E64" s="76">
        <v>23526.26</v>
      </c>
      <c r="J64" s="75"/>
      <c r="L64" s="75"/>
    </row>
    <row r="65" spans="1:13" x14ac:dyDescent="0.25">
      <c r="A65" s="8">
        <v>9</v>
      </c>
      <c r="B65" s="391" t="s">
        <v>1023</v>
      </c>
      <c r="C65" s="360"/>
      <c r="D65" s="6"/>
      <c r="E65" s="31">
        <v>79870.3</v>
      </c>
    </row>
    <row r="66" spans="1:13" x14ac:dyDescent="0.25">
      <c r="A66" s="8">
        <v>10</v>
      </c>
      <c r="B66" s="359" t="s">
        <v>385</v>
      </c>
      <c r="C66" s="359"/>
      <c r="D66" s="6"/>
      <c r="E66" s="76">
        <f>'[3]В31-21'!$F$24</f>
        <v>177985.584</v>
      </c>
    </row>
    <row r="67" spans="1:13" x14ac:dyDescent="0.25">
      <c r="A67" s="8">
        <v>11</v>
      </c>
      <c r="B67" s="359" t="s">
        <v>386</v>
      </c>
      <c r="C67" s="359"/>
      <c r="D67" s="6"/>
      <c r="E67" s="31">
        <v>389873.18</v>
      </c>
      <c r="J67" s="75"/>
    </row>
    <row r="68" spans="1:13" x14ac:dyDescent="0.25">
      <c r="A68" s="8">
        <v>12</v>
      </c>
      <c r="B68" s="359" t="s">
        <v>404</v>
      </c>
      <c r="C68" s="359"/>
      <c r="D68" s="6"/>
      <c r="E68" s="96">
        <f>'[3]В31-21'!$F$21</f>
        <v>10594.380000000001</v>
      </c>
    </row>
    <row r="69" spans="1:13" x14ac:dyDescent="0.25">
      <c r="A69" s="8">
        <v>13</v>
      </c>
      <c r="B69" s="359" t="s">
        <v>393</v>
      </c>
      <c r="C69" s="359"/>
      <c r="D69" s="6"/>
      <c r="E69" s="76">
        <f>'[3]В31-21'!$F$27</f>
        <v>12713.255999999998</v>
      </c>
    </row>
    <row r="70" spans="1:13" x14ac:dyDescent="0.25">
      <c r="A70" s="8">
        <v>14</v>
      </c>
      <c r="B70" s="359" t="s">
        <v>388</v>
      </c>
      <c r="C70" s="359"/>
      <c r="D70" s="6"/>
      <c r="E70" s="31">
        <v>264381.59000000003</v>
      </c>
    </row>
    <row r="71" spans="1:13" x14ac:dyDescent="0.25">
      <c r="A71" s="8">
        <v>15</v>
      </c>
      <c r="B71" s="359" t="s">
        <v>1257</v>
      </c>
      <c r="C71" s="359"/>
      <c r="D71" s="6"/>
      <c r="E71" s="76">
        <v>359761.77</v>
      </c>
      <c r="L71" s="75"/>
    </row>
    <row r="72" spans="1:13" ht="39" customHeight="1" x14ac:dyDescent="0.25">
      <c r="A72" s="338">
        <v>16</v>
      </c>
      <c r="B72" s="392" t="s">
        <v>1247</v>
      </c>
      <c r="C72" s="393"/>
      <c r="D72" s="6"/>
      <c r="E72" s="340">
        <f>'[5]перечни 2022'!$CK$47</f>
        <v>165272.32799999998</v>
      </c>
    </row>
    <row r="73" spans="1:13" ht="33.75" customHeight="1" x14ac:dyDescent="0.25">
      <c r="A73" s="339">
        <v>17</v>
      </c>
      <c r="B73" s="392" t="s">
        <v>1246</v>
      </c>
      <c r="C73" s="393"/>
      <c r="D73" s="6"/>
      <c r="E73" s="340">
        <f>'[5]перечни 2022'!$CK$48</f>
        <v>391992.06</v>
      </c>
    </row>
    <row r="74" spans="1:13" x14ac:dyDescent="0.25">
      <c r="A74" s="8">
        <v>18</v>
      </c>
      <c r="B74" s="359" t="s">
        <v>529</v>
      </c>
      <c r="C74" s="359"/>
      <c r="D74" s="6"/>
      <c r="E74" s="76">
        <f>'[4]В 31'!$E$74</f>
        <v>172716.14539705002</v>
      </c>
      <c r="J74" s="75"/>
      <c r="L74" s="166"/>
    </row>
    <row r="75" spans="1:13" x14ac:dyDescent="0.25">
      <c r="A75" s="8">
        <v>19</v>
      </c>
      <c r="B75" s="362" t="s">
        <v>480</v>
      </c>
      <c r="C75" s="363"/>
      <c r="D75" s="6"/>
      <c r="E75" s="76">
        <v>149508.47</v>
      </c>
      <c r="L75" s="75"/>
    </row>
    <row r="76" spans="1:13" x14ac:dyDescent="0.25">
      <c r="A76" s="8">
        <v>20</v>
      </c>
      <c r="B76" s="362" t="s">
        <v>481</v>
      </c>
      <c r="C76" s="363"/>
      <c r="D76" s="6"/>
      <c r="E76" s="76">
        <v>20503.18</v>
      </c>
      <c r="L76" s="75"/>
    </row>
    <row r="77" spans="1:13" x14ac:dyDescent="0.25">
      <c r="A77" s="8">
        <v>21</v>
      </c>
      <c r="B77" s="362" t="s">
        <v>482</v>
      </c>
      <c r="C77" s="363"/>
      <c r="D77" s="6"/>
      <c r="E77" s="76">
        <v>296862.61</v>
      </c>
      <c r="L77" s="75"/>
    </row>
    <row r="78" spans="1:13" x14ac:dyDescent="0.25">
      <c r="A78" s="8">
        <v>22</v>
      </c>
      <c r="B78" s="362" t="s">
        <v>483</v>
      </c>
      <c r="C78" s="363"/>
      <c r="D78" s="6"/>
      <c r="E78" s="76">
        <v>34833.379999999997</v>
      </c>
      <c r="L78" s="75"/>
    </row>
    <row r="79" spans="1:13" x14ac:dyDescent="0.25">
      <c r="A79" s="8">
        <v>23</v>
      </c>
      <c r="B79" s="364" t="s">
        <v>488</v>
      </c>
      <c r="C79" s="364"/>
      <c r="D79" s="6"/>
      <c r="E79" s="83">
        <f>SUM(E57:E78)</f>
        <v>3122237.6713970499</v>
      </c>
      <c r="J79" s="80"/>
    </row>
    <row r="80" spans="1:13" x14ac:dyDescent="0.25">
      <c r="A80" s="8">
        <v>24</v>
      </c>
      <c r="B80" s="364" t="s">
        <v>489</v>
      </c>
      <c r="C80" s="361"/>
      <c r="D80" s="6"/>
      <c r="E80" s="83">
        <f>B21+E19</f>
        <v>2890404.91</v>
      </c>
      <c r="J80" s="100"/>
      <c r="M80" s="75"/>
    </row>
    <row r="81" spans="1:6" x14ac:dyDescent="0.25">
      <c r="A81" s="13"/>
      <c r="B81" s="114"/>
      <c r="C81" s="114"/>
      <c r="D81" s="5"/>
      <c r="E81" s="90"/>
    </row>
    <row r="82" spans="1:6" x14ac:dyDescent="0.25">
      <c r="A82" s="28" t="s">
        <v>31</v>
      </c>
      <c r="B82" s="5" t="s">
        <v>429</v>
      </c>
      <c r="F82" s="74"/>
    </row>
    <row r="83" spans="1:6" x14ac:dyDescent="0.25">
      <c r="B83" s="11" t="s">
        <v>35</v>
      </c>
    </row>
    <row r="84" spans="1:6" x14ac:dyDescent="0.25">
      <c r="A84" s="38" t="s">
        <v>27</v>
      </c>
      <c r="B84" s="36" t="s">
        <v>39</v>
      </c>
      <c r="C84" s="33" t="s">
        <v>42</v>
      </c>
      <c r="D84" s="298" t="s">
        <v>1067</v>
      </c>
      <c r="E84" s="33" t="s">
        <v>43</v>
      </c>
    </row>
    <row r="85" spans="1:6" x14ac:dyDescent="0.25">
      <c r="A85" s="120" t="s">
        <v>9</v>
      </c>
      <c r="B85" s="297" t="s">
        <v>1106</v>
      </c>
      <c r="C85" s="315" t="s">
        <v>424</v>
      </c>
      <c r="D85" s="110">
        <v>130</v>
      </c>
      <c r="E85" s="110">
        <v>32500</v>
      </c>
    </row>
    <row r="86" spans="1:6" x14ac:dyDescent="0.25">
      <c r="A86" s="110">
        <v>2</v>
      </c>
      <c r="B86" s="297" t="s">
        <v>1106</v>
      </c>
      <c r="C86" s="315" t="s">
        <v>424</v>
      </c>
      <c r="D86" s="110">
        <v>129</v>
      </c>
      <c r="E86" s="110">
        <v>35100</v>
      </c>
    </row>
    <row r="87" spans="1:6" x14ac:dyDescent="0.25">
      <c r="A87" s="110">
        <v>3</v>
      </c>
      <c r="B87" s="297" t="s">
        <v>1186</v>
      </c>
      <c r="C87" s="315" t="s">
        <v>434</v>
      </c>
      <c r="D87" s="110">
        <v>49</v>
      </c>
      <c r="E87" s="110">
        <v>13250</v>
      </c>
    </row>
    <row r="88" spans="1:6" x14ac:dyDescent="0.25">
      <c r="A88" s="110">
        <v>4</v>
      </c>
      <c r="B88" s="297" t="s">
        <v>1187</v>
      </c>
      <c r="C88" s="315" t="s">
        <v>434</v>
      </c>
      <c r="D88" s="110">
        <v>48</v>
      </c>
      <c r="E88" s="110">
        <v>19630</v>
      </c>
    </row>
    <row r="89" spans="1:6" x14ac:dyDescent="0.25">
      <c r="A89" s="110">
        <v>5</v>
      </c>
      <c r="B89" s="297" t="s">
        <v>1188</v>
      </c>
      <c r="C89" s="315" t="s">
        <v>434</v>
      </c>
      <c r="D89" s="110">
        <v>47</v>
      </c>
      <c r="E89" s="110">
        <v>19200</v>
      </c>
    </row>
    <row r="90" spans="1:6" x14ac:dyDescent="0.25">
      <c r="B90" s="115"/>
      <c r="C90" s="322"/>
      <c r="D90" s="93"/>
      <c r="E90" s="93"/>
    </row>
    <row r="91" spans="1:6" x14ac:dyDescent="0.25">
      <c r="A91" s="28" t="s">
        <v>32</v>
      </c>
      <c r="B91" s="28" t="s">
        <v>44</v>
      </c>
      <c r="C91" s="28"/>
      <c r="D91" s="28"/>
      <c r="E91" s="28"/>
      <c r="F91" s="28"/>
    </row>
    <row r="92" spans="1:6" x14ac:dyDescent="0.25">
      <c r="B92" s="28" t="s">
        <v>45</v>
      </c>
      <c r="C92" s="28"/>
      <c r="D92" s="28"/>
      <c r="E92" s="28"/>
      <c r="F92" s="28"/>
    </row>
    <row r="93" spans="1:6" x14ac:dyDescent="0.25">
      <c r="B93" s="28" t="s">
        <v>46</v>
      </c>
      <c r="C93" s="28"/>
      <c r="D93" s="28"/>
      <c r="E93" s="28"/>
      <c r="F93" s="28"/>
    </row>
    <row r="94" spans="1:6" x14ac:dyDescent="0.25">
      <c r="B94" s="58" t="s">
        <v>111</v>
      </c>
      <c r="C94" s="29"/>
      <c r="D94" s="29"/>
      <c r="E94" s="29"/>
      <c r="F94" s="29"/>
    </row>
    <row r="95" spans="1:6" x14ac:dyDescent="0.25">
      <c r="B95" s="58" t="s">
        <v>112</v>
      </c>
      <c r="C95" s="29"/>
      <c r="D95" s="29"/>
      <c r="E95" s="29"/>
      <c r="F95" s="29"/>
    </row>
    <row r="96" spans="1:6" x14ac:dyDescent="0.25">
      <c r="B96" s="58" t="s">
        <v>113</v>
      </c>
      <c r="C96" s="29"/>
      <c r="D96" s="29"/>
      <c r="E96" s="29"/>
      <c r="F96" s="29"/>
    </row>
    <row r="99" spans="2:2" x14ac:dyDescent="0.25">
      <c r="B99" s="168" t="s">
        <v>513</v>
      </c>
    </row>
  </sheetData>
  <mergeCells count="28">
    <mergeCell ref="B80:C80"/>
    <mergeCell ref="B75:C75"/>
    <mergeCell ref="B76:C76"/>
    <mergeCell ref="B77:C77"/>
    <mergeCell ref="B78:C78"/>
    <mergeCell ref="B70:C70"/>
    <mergeCell ref="B71:C71"/>
    <mergeCell ref="B72:C72"/>
    <mergeCell ref="B74:C74"/>
    <mergeCell ref="B79:C79"/>
    <mergeCell ref="B73:C73"/>
    <mergeCell ref="B69:C69"/>
    <mergeCell ref="B58:C58"/>
    <mergeCell ref="B59:C59"/>
    <mergeCell ref="B61:C61"/>
    <mergeCell ref="B62:C62"/>
    <mergeCell ref="B63:C63"/>
    <mergeCell ref="B64:C64"/>
    <mergeCell ref="B65:C65"/>
    <mergeCell ref="B66:C66"/>
    <mergeCell ref="B67:C67"/>
    <mergeCell ref="B68:C68"/>
    <mergeCell ref="B56:C56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>
    <tabColor rgb="FF92D050"/>
  </sheetPr>
  <dimension ref="A1:L74"/>
  <sheetViews>
    <sheetView topLeftCell="A43" workbookViewId="0">
      <selection activeCell="M51" sqref="M51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0.85546875" customWidth="1"/>
    <col min="6" max="6" width="10" customWidth="1"/>
    <col min="10" max="10" width="10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531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532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88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77">
        <v>322097.75</v>
      </c>
    </row>
    <row r="14" spans="1:6" x14ac:dyDescent="0.25">
      <c r="A14" s="13" t="s">
        <v>14</v>
      </c>
      <c r="B14" s="5" t="s">
        <v>490</v>
      </c>
      <c r="C14" s="5"/>
      <c r="D14" s="18"/>
      <c r="E14" s="171">
        <f>[4]В32!$E$14</f>
        <v>180405.45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7">
        <v>1331763.6200000001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1342704.55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1342704.55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17943.240000000002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253</v>
      </c>
      <c r="C23" s="62"/>
      <c r="D23" s="65"/>
      <c r="E23" s="65">
        <v>11437.98</v>
      </c>
      <c r="F23" s="266"/>
    </row>
    <row r="24" spans="1:6" x14ac:dyDescent="0.25">
      <c r="A24" s="13"/>
      <c r="B24" s="62" t="s">
        <v>254</v>
      </c>
      <c r="C24" s="62"/>
      <c r="D24" s="65"/>
      <c r="E24" s="65">
        <v>123212.41</v>
      </c>
    </row>
    <row r="25" spans="1:6" x14ac:dyDescent="0.25">
      <c r="A25" s="13"/>
      <c r="B25" s="62" t="s">
        <v>886</v>
      </c>
      <c r="C25" s="62"/>
      <c r="D25" s="65"/>
      <c r="E25" s="65">
        <v>11083.12</v>
      </c>
    </row>
    <row r="26" spans="1:6" x14ac:dyDescent="0.25">
      <c r="A26" s="13"/>
      <c r="B26" s="62" t="s">
        <v>887</v>
      </c>
      <c r="C26" s="62"/>
      <c r="D26" s="65"/>
      <c r="E26" s="65">
        <v>3437.15</v>
      </c>
    </row>
    <row r="27" spans="1:6" x14ac:dyDescent="0.25">
      <c r="A27" s="13"/>
      <c r="B27" s="62" t="s">
        <v>255</v>
      </c>
      <c r="C27" s="62"/>
      <c r="D27" s="65"/>
      <c r="E27" s="65">
        <v>5081.88</v>
      </c>
    </row>
    <row r="28" spans="1:6" x14ac:dyDescent="0.25">
      <c r="A28" s="13"/>
      <c r="B28" s="62" t="s">
        <v>256</v>
      </c>
      <c r="C28" s="62"/>
      <c r="D28" s="65"/>
      <c r="E28" s="65">
        <v>25378.92</v>
      </c>
    </row>
    <row r="29" spans="1:6" x14ac:dyDescent="0.25">
      <c r="A29" s="13" t="s">
        <v>24</v>
      </c>
      <c r="B29" s="11" t="s">
        <v>36</v>
      </c>
      <c r="C29" s="11"/>
      <c r="D29" s="11"/>
      <c r="E29" s="14"/>
      <c r="F29" s="28"/>
    </row>
    <row r="30" spans="1:6" x14ac:dyDescent="0.25">
      <c r="A30" s="13"/>
      <c r="B30" s="11" t="s">
        <v>38</v>
      </c>
      <c r="C30" s="11"/>
      <c r="D30" s="11"/>
      <c r="E30" s="14"/>
      <c r="F30" s="28"/>
    </row>
    <row r="31" spans="1:6" x14ac:dyDescent="0.25">
      <c r="A31" s="13"/>
      <c r="B31" s="11" t="s">
        <v>37</v>
      </c>
      <c r="C31" s="5"/>
      <c r="D31" s="5"/>
      <c r="E31" s="1"/>
    </row>
    <row r="32" spans="1:6" x14ac:dyDescent="0.25">
      <c r="A32" s="8" t="s">
        <v>27</v>
      </c>
      <c r="B32" s="365" t="s">
        <v>28</v>
      </c>
      <c r="C32" s="366"/>
      <c r="D32" s="6"/>
      <c r="E32" s="12" t="s">
        <v>29</v>
      </c>
    </row>
    <row r="33" spans="1:12" x14ac:dyDescent="0.25">
      <c r="A33" s="8">
        <v>1</v>
      </c>
      <c r="B33" s="9" t="s">
        <v>484</v>
      </c>
      <c r="C33" s="61"/>
      <c r="D33" s="6"/>
      <c r="E33" s="76">
        <f>'[3]В32-21'!$F$10</f>
        <v>163905.70799999998</v>
      </c>
    </row>
    <row r="34" spans="1:12" x14ac:dyDescent="0.25">
      <c r="A34" s="8">
        <v>2</v>
      </c>
      <c r="B34" s="360" t="s">
        <v>380</v>
      </c>
      <c r="C34" s="360"/>
      <c r="D34" s="6"/>
      <c r="E34" s="76">
        <f>'[3]В32-21'!$F$11</f>
        <v>7905.42</v>
      </c>
    </row>
    <row r="35" spans="1:12" x14ac:dyDescent="0.25">
      <c r="A35" s="8">
        <v>3</v>
      </c>
      <c r="B35" s="359" t="s">
        <v>381</v>
      </c>
      <c r="C35" s="359"/>
      <c r="D35" s="6"/>
      <c r="E35" s="76">
        <f>'[3]В32-21'!$F$12</f>
        <v>31621.68</v>
      </c>
    </row>
    <row r="36" spans="1:12" x14ac:dyDescent="0.25">
      <c r="A36" s="8">
        <v>4</v>
      </c>
      <c r="B36" s="31" t="s">
        <v>509</v>
      </c>
      <c r="C36" s="31"/>
      <c r="D36" s="6"/>
      <c r="E36" s="76">
        <f>'[3]В32-21'!$F$13</f>
        <v>11594.616</v>
      </c>
    </row>
    <row r="37" spans="1:12" x14ac:dyDescent="0.25">
      <c r="A37" s="8">
        <v>5</v>
      </c>
      <c r="B37" s="359" t="s">
        <v>2</v>
      </c>
      <c r="C37" s="359"/>
      <c r="D37" s="6"/>
      <c r="E37" s="31">
        <v>3273.6</v>
      </c>
      <c r="J37" s="76"/>
    </row>
    <row r="38" spans="1:12" x14ac:dyDescent="0.25">
      <c r="A38" s="8">
        <v>6</v>
      </c>
      <c r="B38" s="359" t="s">
        <v>3</v>
      </c>
      <c r="C38" s="359"/>
      <c r="D38" s="6"/>
      <c r="E38" s="31">
        <v>9600</v>
      </c>
      <c r="J38" s="76"/>
    </row>
    <row r="39" spans="1:12" x14ac:dyDescent="0.25">
      <c r="A39" s="8">
        <v>7</v>
      </c>
      <c r="B39" s="360" t="s">
        <v>30</v>
      </c>
      <c r="C39" s="360"/>
      <c r="D39" s="6"/>
      <c r="E39" s="76">
        <f>'[3]В32-21'!$F$17</f>
        <v>34256.819999999992</v>
      </c>
    </row>
    <row r="40" spans="1:12" x14ac:dyDescent="0.25">
      <c r="A40" s="8">
        <v>8</v>
      </c>
      <c r="B40" s="359" t="s">
        <v>382</v>
      </c>
      <c r="C40" s="359"/>
      <c r="D40" s="6"/>
      <c r="E40" s="31">
        <v>480.7</v>
      </c>
      <c r="J40" s="76"/>
    </row>
    <row r="41" spans="1:12" x14ac:dyDescent="0.25">
      <c r="A41" s="8">
        <v>9</v>
      </c>
      <c r="B41" s="359" t="s">
        <v>1248</v>
      </c>
      <c r="C41" s="359"/>
      <c r="D41" s="6"/>
      <c r="E41" s="76">
        <v>9120</v>
      </c>
      <c r="J41" s="76"/>
      <c r="L41" s="75"/>
    </row>
    <row r="42" spans="1:12" x14ac:dyDescent="0.25">
      <c r="A42" s="8">
        <v>10</v>
      </c>
      <c r="B42" s="362" t="s">
        <v>383</v>
      </c>
      <c r="C42" s="363"/>
      <c r="D42" s="6"/>
      <c r="E42" s="76">
        <v>2635.14</v>
      </c>
      <c r="J42" s="75"/>
      <c r="L42" s="75"/>
    </row>
    <row r="43" spans="1:12" x14ac:dyDescent="0.25">
      <c r="A43" s="8">
        <v>11</v>
      </c>
      <c r="B43" s="359" t="s">
        <v>385</v>
      </c>
      <c r="C43" s="359"/>
      <c r="D43" s="6"/>
      <c r="E43" s="76">
        <f>'[3]В32-21'!$F$23</f>
        <v>116473.18799999998</v>
      </c>
    </row>
    <row r="44" spans="1:12" x14ac:dyDescent="0.25">
      <c r="A44" s="8">
        <v>12</v>
      </c>
      <c r="B44" s="362" t="s">
        <v>407</v>
      </c>
      <c r="C44" s="363"/>
      <c r="D44" s="6"/>
      <c r="E44" s="31">
        <v>150</v>
      </c>
    </row>
    <row r="45" spans="1:12" x14ac:dyDescent="0.25">
      <c r="A45" s="8">
        <v>13</v>
      </c>
      <c r="B45" s="359" t="s">
        <v>386</v>
      </c>
      <c r="C45" s="359"/>
      <c r="D45" s="6"/>
      <c r="E45" s="31">
        <v>155473</v>
      </c>
      <c r="J45" s="75"/>
      <c r="K45" s="341"/>
    </row>
    <row r="46" spans="1:12" x14ac:dyDescent="0.25">
      <c r="A46" s="8">
        <v>14</v>
      </c>
      <c r="B46" s="359" t="s">
        <v>387</v>
      </c>
      <c r="C46" s="359"/>
      <c r="D46" s="6"/>
      <c r="E46" s="76">
        <v>111202.91</v>
      </c>
      <c r="K46" s="341"/>
    </row>
    <row r="47" spans="1:12" x14ac:dyDescent="0.25">
      <c r="A47" s="8">
        <v>15</v>
      </c>
      <c r="B47" s="359" t="s">
        <v>393</v>
      </c>
      <c r="C47" s="359"/>
      <c r="D47" s="6"/>
      <c r="E47" s="76">
        <f>'[3]В32-21'!$F$27</f>
        <v>6324.3359999999993</v>
      </c>
    </row>
    <row r="48" spans="1:12" x14ac:dyDescent="0.25">
      <c r="A48" s="8">
        <v>16</v>
      </c>
      <c r="B48" s="359" t="s">
        <v>388</v>
      </c>
      <c r="C48" s="359"/>
      <c r="D48" s="6"/>
      <c r="E48" s="31">
        <v>50712.02</v>
      </c>
      <c r="J48" s="75"/>
    </row>
    <row r="49" spans="1:12" x14ac:dyDescent="0.25">
      <c r="A49" s="8">
        <v>17</v>
      </c>
      <c r="B49" s="359" t="s">
        <v>53</v>
      </c>
      <c r="C49" s="359"/>
      <c r="D49" s="6"/>
      <c r="E49" s="76">
        <v>44075.72</v>
      </c>
      <c r="L49" s="75"/>
    </row>
    <row r="50" spans="1:12" x14ac:dyDescent="0.25">
      <c r="A50" s="8">
        <v>18</v>
      </c>
      <c r="B50" s="362" t="s">
        <v>4</v>
      </c>
      <c r="C50" s="363"/>
      <c r="D50" s="6"/>
      <c r="E50" s="76">
        <f>'[3]В32-21'!$F$30</f>
        <v>247703.16</v>
      </c>
    </row>
    <row r="51" spans="1:12" x14ac:dyDescent="0.25">
      <c r="A51" s="8">
        <v>19</v>
      </c>
      <c r="B51" s="359" t="s">
        <v>460</v>
      </c>
      <c r="C51" s="359"/>
      <c r="D51" s="6"/>
      <c r="E51" s="76">
        <f>[4]В32!$E$51</f>
        <v>81305.508691449999</v>
      </c>
      <c r="J51" s="75"/>
      <c r="L51" s="75"/>
    </row>
    <row r="52" spans="1:12" x14ac:dyDescent="0.25">
      <c r="A52" s="8">
        <v>20</v>
      </c>
      <c r="B52" s="362" t="s">
        <v>480</v>
      </c>
      <c r="C52" s="363"/>
      <c r="D52" s="6"/>
      <c r="E52" s="76">
        <v>56292.53</v>
      </c>
      <c r="L52" s="75"/>
    </row>
    <row r="53" spans="1:12" x14ac:dyDescent="0.25">
      <c r="A53" s="8">
        <v>21</v>
      </c>
      <c r="B53" s="362" t="s">
        <v>481</v>
      </c>
      <c r="C53" s="363"/>
      <c r="D53" s="6"/>
      <c r="E53" s="76">
        <v>5820.85</v>
      </c>
      <c r="L53" s="75"/>
    </row>
    <row r="54" spans="1:12" x14ac:dyDescent="0.25">
      <c r="A54" s="8">
        <v>22</v>
      </c>
      <c r="B54" s="362" t="s">
        <v>482</v>
      </c>
      <c r="C54" s="363"/>
      <c r="D54" s="6"/>
      <c r="E54" s="76">
        <v>116759.79</v>
      </c>
      <c r="L54" s="75"/>
    </row>
    <row r="55" spans="1:12" x14ac:dyDescent="0.25">
      <c r="A55" s="8">
        <v>23</v>
      </c>
      <c r="B55" s="362" t="s">
        <v>483</v>
      </c>
      <c r="C55" s="363"/>
      <c r="D55" s="6"/>
      <c r="E55" s="76">
        <v>9889.84</v>
      </c>
      <c r="L55" s="75"/>
    </row>
    <row r="56" spans="1:12" x14ac:dyDescent="0.25">
      <c r="A56" s="8">
        <v>24</v>
      </c>
      <c r="B56" s="364" t="s">
        <v>488</v>
      </c>
      <c r="C56" s="364"/>
      <c r="D56" s="6"/>
      <c r="E56" s="83">
        <f>SUM(E33:E55)</f>
        <v>1276576.5366914503</v>
      </c>
      <c r="J56" s="80"/>
    </row>
    <row r="57" spans="1:12" x14ac:dyDescent="0.25">
      <c r="A57" s="8">
        <v>25</v>
      </c>
      <c r="B57" s="364" t="s">
        <v>507</v>
      </c>
      <c r="C57" s="361"/>
      <c r="D57" s="6"/>
      <c r="E57" s="83">
        <f>B21+E19</f>
        <v>1360647.79</v>
      </c>
      <c r="J57" s="100"/>
    </row>
    <row r="58" spans="1:12" x14ac:dyDescent="0.25">
      <c r="F58" s="86"/>
    </row>
    <row r="59" spans="1:12" x14ac:dyDescent="0.25">
      <c r="A59" s="28" t="s">
        <v>31</v>
      </c>
      <c r="B59" s="5" t="s">
        <v>441</v>
      </c>
    </row>
    <row r="60" spans="1:12" x14ac:dyDescent="0.25">
      <c r="B60" s="11" t="s">
        <v>35</v>
      </c>
    </row>
    <row r="61" spans="1:12" x14ac:dyDescent="0.25">
      <c r="A61" s="38" t="s">
        <v>27</v>
      </c>
      <c r="B61" s="36" t="s">
        <v>39</v>
      </c>
      <c r="C61" s="122" t="s">
        <v>42</v>
      </c>
      <c r="D61" s="306" t="s">
        <v>1067</v>
      </c>
      <c r="E61" s="122" t="s">
        <v>43</v>
      </c>
    </row>
    <row r="62" spans="1:12" x14ac:dyDescent="0.25">
      <c r="A62" s="43" t="s">
        <v>9</v>
      </c>
      <c r="B62" s="297" t="s">
        <v>1080</v>
      </c>
      <c r="C62" s="309" t="s">
        <v>432</v>
      </c>
      <c r="D62" s="110">
        <v>42</v>
      </c>
      <c r="E62" s="110">
        <v>11013</v>
      </c>
    </row>
    <row r="63" spans="1:12" x14ac:dyDescent="0.25">
      <c r="A63" s="31"/>
      <c r="B63" s="43"/>
      <c r="C63" s="120"/>
      <c r="D63" s="110"/>
      <c r="E63" s="110"/>
    </row>
    <row r="64" spans="1:12" x14ac:dyDescent="0.25">
      <c r="A64" s="30"/>
      <c r="B64" s="42"/>
      <c r="C64" s="312"/>
      <c r="D64" s="109"/>
      <c r="E64" s="109"/>
    </row>
    <row r="65" spans="1:6" x14ac:dyDescent="0.25">
      <c r="A65" s="28" t="s">
        <v>32</v>
      </c>
      <c r="B65" s="28" t="s">
        <v>44</v>
      </c>
      <c r="C65" s="28"/>
      <c r="D65" s="28"/>
      <c r="E65" s="28"/>
      <c r="F65" s="28"/>
    </row>
    <row r="66" spans="1:6" x14ac:dyDescent="0.25">
      <c r="B66" s="28" t="s">
        <v>45</v>
      </c>
      <c r="C66" s="28"/>
      <c r="D66" s="28"/>
      <c r="E66" s="28"/>
      <c r="F66" s="28"/>
    </row>
    <row r="67" spans="1:6" x14ac:dyDescent="0.25">
      <c r="B67" s="28" t="s">
        <v>46</v>
      </c>
      <c r="C67" s="28"/>
      <c r="D67" s="28"/>
      <c r="E67" s="28"/>
      <c r="F67" s="28"/>
    </row>
    <row r="68" spans="1:6" x14ac:dyDescent="0.25">
      <c r="B68" s="51" t="s">
        <v>54</v>
      </c>
      <c r="C68" s="29"/>
      <c r="D68" s="29"/>
      <c r="E68" s="29"/>
      <c r="F68" s="29"/>
    </row>
    <row r="69" spans="1:6" x14ac:dyDescent="0.25">
      <c r="B69" s="29" t="s">
        <v>48</v>
      </c>
      <c r="C69" s="29"/>
      <c r="D69" s="29"/>
      <c r="E69" s="29"/>
      <c r="F69" s="29"/>
    </row>
    <row r="70" spans="1:6" x14ac:dyDescent="0.25">
      <c r="B70" s="29" t="s">
        <v>49</v>
      </c>
      <c r="C70" s="29"/>
      <c r="D70" s="29"/>
      <c r="E70" s="29"/>
      <c r="F70" s="29"/>
    </row>
    <row r="71" spans="1:6" x14ac:dyDescent="0.25">
      <c r="B71" s="29"/>
    </row>
    <row r="74" spans="1:6" x14ac:dyDescent="0.25">
      <c r="B74" s="170" t="s">
        <v>530</v>
      </c>
    </row>
  </sheetData>
  <mergeCells count="29">
    <mergeCell ref="B44:C44"/>
    <mergeCell ref="B39:C39"/>
    <mergeCell ref="B40:C40"/>
    <mergeCell ref="B41:C41"/>
    <mergeCell ref="B42:C42"/>
    <mergeCell ref="B43:C43"/>
    <mergeCell ref="B32:C32"/>
    <mergeCell ref="B34:C34"/>
    <mergeCell ref="B35:C35"/>
    <mergeCell ref="B37:C37"/>
    <mergeCell ref="B38:C38"/>
    <mergeCell ref="B12:F12"/>
    <mergeCell ref="B5:E5"/>
    <mergeCell ref="B9:C9"/>
    <mergeCell ref="B11:F11"/>
    <mergeCell ref="B10:E10"/>
    <mergeCell ref="B45:C45"/>
    <mergeCell ref="B46:C46"/>
    <mergeCell ref="B47:C47"/>
    <mergeCell ref="B48:C48"/>
    <mergeCell ref="B49:C49"/>
    <mergeCell ref="B50:C50"/>
    <mergeCell ref="B51:C51"/>
    <mergeCell ref="B56:C56"/>
    <mergeCell ref="B57:C57"/>
    <mergeCell ref="B52:C52"/>
    <mergeCell ref="B53:C53"/>
    <mergeCell ref="B54:C54"/>
    <mergeCell ref="B55:C55"/>
  </mergeCells>
  <pageMargins left="0.69930555555555596" right="0.69930555555555596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>
    <tabColor rgb="FF92D050"/>
  </sheetPr>
  <dimension ref="A1:M71"/>
  <sheetViews>
    <sheetView topLeftCell="A43" workbookViewId="0">
      <selection activeCell="K49" sqref="K49:K5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85546875" customWidth="1"/>
    <col min="6" max="6" width="10" customWidth="1"/>
    <col min="10" max="10" width="9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533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532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89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77">
        <v>303587.98</v>
      </c>
    </row>
    <row r="14" spans="1:6" x14ac:dyDescent="0.25">
      <c r="A14" s="13" t="s">
        <v>14</v>
      </c>
      <c r="B14" s="5" t="s">
        <v>490</v>
      </c>
      <c r="C14" s="5"/>
      <c r="D14" s="5"/>
      <c r="E14" s="19">
        <f>[4]В34!$E$14</f>
        <v>358643.08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813846.52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792687.75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792687.75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13143.24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257</v>
      </c>
      <c r="C23" s="62"/>
      <c r="D23" s="65"/>
      <c r="E23" s="65">
        <v>46969.72</v>
      </c>
      <c r="F23" s="266"/>
    </row>
    <row r="24" spans="1:6" x14ac:dyDescent="0.25">
      <c r="A24" s="13"/>
      <c r="B24" s="62" t="s">
        <v>258</v>
      </c>
      <c r="C24" s="62"/>
      <c r="D24" s="65"/>
      <c r="E24" s="65">
        <v>81824.89</v>
      </c>
    </row>
    <row r="25" spans="1:6" x14ac:dyDescent="0.25">
      <c r="A25" s="13"/>
      <c r="B25" s="62" t="s">
        <v>259</v>
      </c>
      <c r="C25" s="62"/>
      <c r="D25" s="65"/>
      <c r="E25" s="65">
        <v>61000.47</v>
      </c>
    </row>
    <row r="26" spans="1:6" x14ac:dyDescent="0.25">
      <c r="A26" s="13"/>
      <c r="B26" s="62" t="s">
        <v>888</v>
      </c>
      <c r="C26" s="62"/>
      <c r="D26" s="65"/>
      <c r="E26" s="65">
        <v>7426.33</v>
      </c>
    </row>
    <row r="27" spans="1:6" x14ac:dyDescent="0.25">
      <c r="A27" s="13"/>
      <c r="B27" s="62" t="s">
        <v>260</v>
      </c>
      <c r="C27" s="62"/>
      <c r="D27" s="65"/>
      <c r="E27" s="65">
        <v>28229.99</v>
      </c>
    </row>
    <row r="28" spans="1:6" x14ac:dyDescent="0.25">
      <c r="A28" s="13" t="s">
        <v>24</v>
      </c>
      <c r="B28" s="11" t="s">
        <v>36</v>
      </c>
      <c r="C28" s="11"/>
      <c r="D28" s="11"/>
      <c r="E28" s="14"/>
      <c r="F28" s="28"/>
    </row>
    <row r="29" spans="1:6" x14ac:dyDescent="0.25">
      <c r="A29" s="13"/>
      <c r="B29" s="11" t="s">
        <v>38</v>
      </c>
      <c r="C29" s="11"/>
      <c r="D29" s="11"/>
      <c r="E29" s="14"/>
      <c r="F29" s="28"/>
    </row>
    <row r="30" spans="1:6" x14ac:dyDescent="0.25">
      <c r="A30" s="13"/>
      <c r="B30" s="11" t="s">
        <v>37</v>
      </c>
      <c r="C30" s="5"/>
      <c r="D30" s="5"/>
      <c r="E30" s="1"/>
    </row>
    <row r="31" spans="1:6" x14ac:dyDescent="0.25">
      <c r="A31" s="8" t="s">
        <v>27</v>
      </c>
      <c r="B31" s="365" t="s">
        <v>28</v>
      </c>
      <c r="C31" s="366"/>
      <c r="D31" s="6"/>
      <c r="E31" s="12" t="s">
        <v>29</v>
      </c>
    </row>
    <row r="32" spans="1:6" x14ac:dyDescent="0.25">
      <c r="A32" s="8">
        <v>1</v>
      </c>
      <c r="B32" s="9" t="s">
        <v>484</v>
      </c>
      <c r="C32" s="61"/>
      <c r="D32" s="6"/>
      <c r="E32" s="76">
        <f>'[3]В34-21'!$F$10</f>
        <v>94424.400000000009</v>
      </c>
    </row>
    <row r="33" spans="1:13" x14ac:dyDescent="0.25">
      <c r="A33" s="8">
        <v>2</v>
      </c>
      <c r="B33" s="360" t="s">
        <v>380</v>
      </c>
      <c r="C33" s="360"/>
      <c r="D33" s="6"/>
      <c r="E33" s="76">
        <f>'[3]В34-21'!$F$11</f>
        <v>7868.7000000000007</v>
      </c>
    </row>
    <row r="34" spans="1:13" x14ac:dyDescent="0.25">
      <c r="A34" s="8">
        <v>3</v>
      </c>
      <c r="B34" s="359" t="s">
        <v>381</v>
      </c>
      <c r="C34" s="359"/>
      <c r="D34" s="6"/>
      <c r="E34" s="76">
        <f>'[3]В34-21'!$F$12</f>
        <v>28327.32</v>
      </c>
    </row>
    <row r="35" spans="1:13" x14ac:dyDescent="0.25">
      <c r="A35" s="8">
        <v>4</v>
      </c>
      <c r="B35" s="31" t="s">
        <v>509</v>
      </c>
      <c r="C35" s="31"/>
      <c r="D35" s="6"/>
      <c r="E35" s="76">
        <f>'[3]В34-21'!$F$13</f>
        <v>6924.4560000000001</v>
      </c>
    </row>
    <row r="36" spans="1:13" x14ac:dyDescent="0.25">
      <c r="A36" s="8">
        <v>5</v>
      </c>
      <c r="B36" s="359" t="s">
        <v>2</v>
      </c>
      <c r="C36" s="359"/>
      <c r="D36" s="6"/>
      <c r="E36" s="88">
        <v>1087.68</v>
      </c>
      <c r="J36" s="103"/>
      <c r="L36" s="75"/>
    </row>
    <row r="37" spans="1:13" x14ac:dyDescent="0.25">
      <c r="A37" s="8">
        <v>6</v>
      </c>
      <c r="B37" s="359" t="s">
        <v>3</v>
      </c>
      <c r="C37" s="359"/>
      <c r="D37" s="6"/>
      <c r="E37" s="88">
        <v>0</v>
      </c>
      <c r="J37" s="103"/>
      <c r="L37" s="75"/>
    </row>
    <row r="38" spans="1:13" x14ac:dyDescent="0.25">
      <c r="A38" s="8">
        <v>7</v>
      </c>
      <c r="B38" s="360" t="s">
        <v>30</v>
      </c>
      <c r="C38" s="360"/>
      <c r="D38" s="6"/>
      <c r="E38" s="88">
        <f>'[3]В34-21'!$F$17</f>
        <v>20458.620000000003</v>
      </c>
    </row>
    <row r="39" spans="1:13" x14ac:dyDescent="0.25">
      <c r="A39" s="8">
        <v>8</v>
      </c>
      <c r="B39" s="359" t="s">
        <v>382</v>
      </c>
      <c r="C39" s="359"/>
      <c r="D39" s="6"/>
      <c r="E39" s="76">
        <v>480.7</v>
      </c>
      <c r="J39" s="75"/>
      <c r="L39" s="75"/>
    </row>
    <row r="40" spans="1:13" x14ac:dyDescent="0.25">
      <c r="A40" s="8">
        <v>9</v>
      </c>
      <c r="B40" s="359" t="s">
        <v>383</v>
      </c>
      <c r="C40" s="359"/>
      <c r="D40" s="6"/>
      <c r="E40" s="76">
        <v>2460</v>
      </c>
      <c r="J40" s="75"/>
      <c r="L40" s="75"/>
    </row>
    <row r="41" spans="1:13" x14ac:dyDescent="0.25">
      <c r="A41" s="8">
        <v>11</v>
      </c>
      <c r="B41" s="359" t="s">
        <v>385</v>
      </c>
      <c r="C41" s="359"/>
      <c r="D41" s="6"/>
      <c r="E41" s="76">
        <f>'[3]В34-21'!$F$23</f>
        <v>49730.184000000008</v>
      </c>
    </row>
    <row r="42" spans="1:13" x14ac:dyDescent="0.25">
      <c r="A42" s="8">
        <v>12</v>
      </c>
      <c r="B42" s="359" t="s">
        <v>386</v>
      </c>
      <c r="C42" s="359"/>
      <c r="D42" s="6"/>
      <c r="E42" s="76">
        <v>89703.13</v>
      </c>
      <c r="J42" s="75"/>
      <c r="L42" s="75"/>
    </row>
    <row r="43" spans="1:13" x14ac:dyDescent="0.25">
      <c r="A43" s="8">
        <v>13</v>
      </c>
      <c r="B43" s="359" t="s">
        <v>387</v>
      </c>
      <c r="C43" s="359"/>
      <c r="D43" s="6"/>
      <c r="E43" s="76">
        <f>'[3]В34-21'!$F$26</f>
        <v>86240.952000000019</v>
      </c>
      <c r="M43" s="102" t="s">
        <v>415</v>
      </c>
    </row>
    <row r="44" spans="1:13" x14ac:dyDescent="0.25">
      <c r="A44" s="8">
        <v>14</v>
      </c>
      <c r="B44" s="359" t="s">
        <v>393</v>
      </c>
      <c r="C44" s="359"/>
      <c r="D44" s="6"/>
      <c r="E44" s="76">
        <f>'[3]В34-21'!$F$27</f>
        <v>3776.9759999999997</v>
      </c>
    </row>
    <row r="45" spans="1:13" x14ac:dyDescent="0.25">
      <c r="A45" s="8">
        <v>15</v>
      </c>
      <c r="B45" s="359" t="s">
        <v>388</v>
      </c>
      <c r="C45" s="359"/>
      <c r="D45" s="6"/>
      <c r="E45" s="76">
        <v>48349.03</v>
      </c>
      <c r="J45" s="75"/>
      <c r="L45" s="75"/>
    </row>
    <row r="46" spans="1:13" x14ac:dyDescent="0.25">
      <c r="A46" s="8">
        <v>16</v>
      </c>
      <c r="B46" s="359" t="s">
        <v>53</v>
      </c>
      <c r="C46" s="359"/>
      <c r="D46" s="6"/>
      <c r="E46" s="76">
        <v>50096.98</v>
      </c>
      <c r="L46" s="75"/>
    </row>
    <row r="47" spans="1:13" x14ac:dyDescent="0.25">
      <c r="A47" s="8">
        <v>17</v>
      </c>
      <c r="B47" s="362" t="s">
        <v>4</v>
      </c>
      <c r="C47" s="363"/>
      <c r="D47" s="6"/>
      <c r="E47" s="76">
        <f>'[3]В34-21'!$F$30</f>
        <v>140062.86000000002</v>
      </c>
    </row>
    <row r="48" spans="1:13" x14ac:dyDescent="0.25">
      <c r="A48" s="8">
        <v>18</v>
      </c>
      <c r="B48" s="359" t="s">
        <v>460</v>
      </c>
      <c r="C48" s="359"/>
      <c r="D48" s="6"/>
      <c r="E48" s="76">
        <f>[4]В34!$E$48</f>
        <v>48152.43080745</v>
      </c>
      <c r="J48" s="75"/>
      <c r="L48" s="75"/>
    </row>
    <row r="49" spans="1:12" x14ac:dyDescent="0.25">
      <c r="A49" s="8">
        <v>19</v>
      </c>
      <c r="B49" s="362" t="s">
        <v>480</v>
      </c>
      <c r="C49" s="363"/>
      <c r="D49" s="6"/>
      <c r="E49" s="76">
        <v>22816</v>
      </c>
      <c r="J49" s="75"/>
      <c r="L49" s="75"/>
    </row>
    <row r="50" spans="1:12" x14ac:dyDescent="0.25">
      <c r="A50" s="8">
        <v>20</v>
      </c>
      <c r="B50" s="362" t="s">
        <v>481</v>
      </c>
      <c r="C50" s="363"/>
      <c r="D50" s="6"/>
      <c r="E50" s="76">
        <v>3500.35</v>
      </c>
      <c r="J50" s="75"/>
      <c r="L50" s="75"/>
    </row>
    <row r="51" spans="1:12" x14ac:dyDescent="0.25">
      <c r="A51" s="8">
        <v>21</v>
      </c>
      <c r="B51" s="362" t="s">
        <v>482</v>
      </c>
      <c r="C51" s="363"/>
      <c r="D51" s="6"/>
      <c r="E51" s="76">
        <v>70276.81</v>
      </c>
      <c r="J51" s="75"/>
      <c r="L51" s="75"/>
    </row>
    <row r="52" spans="1:12" x14ac:dyDescent="0.25">
      <c r="A52" s="8">
        <v>22</v>
      </c>
      <c r="B52" s="362" t="s">
        <v>483</v>
      </c>
      <c r="C52" s="363"/>
      <c r="D52" s="6"/>
      <c r="E52" s="76">
        <v>5946.84</v>
      </c>
      <c r="J52" s="75"/>
      <c r="L52" s="75"/>
    </row>
    <row r="53" spans="1:12" x14ac:dyDescent="0.25">
      <c r="A53" s="8">
        <v>23</v>
      </c>
      <c r="B53" s="364" t="s">
        <v>488</v>
      </c>
      <c r="C53" s="364"/>
      <c r="D53" s="6"/>
      <c r="E53" s="83">
        <f>SUM(E32:E52)</f>
        <v>780684.4188074501</v>
      </c>
      <c r="J53" s="80"/>
    </row>
    <row r="54" spans="1:12" x14ac:dyDescent="0.25">
      <c r="A54" s="8">
        <v>24</v>
      </c>
      <c r="B54" s="364" t="s">
        <v>489</v>
      </c>
      <c r="C54" s="361"/>
      <c r="D54" s="6"/>
      <c r="E54" s="83">
        <f>B21+E19</f>
        <v>805830.99</v>
      </c>
      <c r="J54" s="100"/>
    </row>
    <row r="55" spans="1:12" x14ac:dyDescent="0.25">
      <c r="A55" s="13"/>
      <c r="B55" s="114"/>
      <c r="C55" s="114"/>
      <c r="D55" s="5"/>
      <c r="E55" s="90"/>
    </row>
    <row r="56" spans="1:12" x14ac:dyDescent="0.25">
      <c r="A56" s="28" t="s">
        <v>31</v>
      </c>
      <c r="B56" s="5" t="s">
        <v>429</v>
      </c>
    </row>
    <row r="57" spans="1:12" x14ac:dyDescent="0.25">
      <c r="B57" s="11" t="s">
        <v>35</v>
      </c>
    </row>
    <row r="58" spans="1:12" x14ac:dyDescent="0.25">
      <c r="A58" s="38" t="s">
        <v>27</v>
      </c>
      <c r="B58" s="36" t="s">
        <v>39</v>
      </c>
      <c r="C58" s="122" t="s">
        <v>42</v>
      </c>
      <c r="D58" s="306" t="s">
        <v>1067</v>
      </c>
      <c r="E58" s="122" t="s">
        <v>43</v>
      </c>
    </row>
    <row r="59" spans="1:12" x14ac:dyDescent="0.25">
      <c r="A59" s="120" t="s">
        <v>9</v>
      </c>
      <c r="B59" s="297" t="s">
        <v>1177</v>
      </c>
      <c r="C59" s="315" t="s">
        <v>63</v>
      </c>
      <c r="D59" s="110">
        <v>58</v>
      </c>
      <c r="E59" s="137">
        <v>17900</v>
      </c>
    </row>
    <row r="60" spans="1:12" x14ac:dyDescent="0.25">
      <c r="A60" s="110">
        <v>2</v>
      </c>
      <c r="B60" s="324" t="s">
        <v>1194</v>
      </c>
      <c r="C60" s="327" t="s">
        <v>434</v>
      </c>
      <c r="D60" s="110">
        <v>34</v>
      </c>
      <c r="E60" s="137">
        <v>5200</v>
      </c>
    </row>
    <row r="61" spans="1:12" x14ac:dyDescent="0.25">
      <c r="A61" s="138">
        <v>3</v>
      </c>
      <c r="B61" s="324" t="s">
        <v>1200</v>
      </c>
      <c r="C61" s="327" t="s">
        <v>436</v>
      </c>
      <c r="D61" s="110">
        <v>31</v>
      </c>
      <c r="E61" s="137">
        <v>6500</v>
      </c>
    </row>
    <row r="62" spans="1:12" x14ac:dyDescent="0.25">
      <c r="A62" s="138">
        <v>4</v>
      </c>
      <c r="B62" s="324" t="s">
        <v>1224</v>
      </c>
      <c r="C62" s="327" t="s">
        <v>444</v>
      </c>
      <c r="D62" s="110">
        <v>5</v>
      </c>
      <c r="E62" s="137">
        <v>6660</v>
      </c>
    </row>
    <row r="63" spans="1:12" x14ac:dyDescent="0.25">
      <c r="A63" s="138"/>
      <c r="B63" s="121"/>
      <c r="C63" s="131"/>
      <c r="D63" s="110"/>
      <c r="E63" s="137"/>
    </row>
    <row r="64" spans="1:12" x14ac:dyDescent="0.25">
      <c r="A64" s="28">
        <v>7</v>
      </c>
      <c r="B64" s="28" t="s">
        <v>44</v>
      </c>
      <c r="C64" s="28"/>
      <c r="D64" s="28"/>
      <c r="E64" s="28"/>
      <c r="F64" s="89"/>
    </row>
    <row r="65" spans="2:6" x14ac:dyDescent="0.25">
      <c r="B65" s="28" t="s">
        <v>45</v>
      </c>
      <c r="C65" s="28"/>
      <c r="D65" s="28"/>
      <c r="E65" s="28"/>
      <c r="F65" s="28"/>
    </row>
    <row r="66" spans="2:6" x14ac:dyDescent="0.25">
      <c r="B66" s="28" t="s">
        <v>46</v>
      </c>
      <c r="C66" s="29"/>
      <c r="D66" s="29"/>
      <c r="E66" s="29"/>
      <c r="F66" s="29"/>
    </row>
    <row r="67" spans="2:6" x14ac:dyDescent="0.25">
      <c r="B67" s="56" t="s">
        <v>81</v>
      </c>
      <c r="C67" s="29"/>
      <c r="D67" s="29"/>
      <c r="E67" s="29"/>
      <c r="F67" s="29"/>
    </row>
    <row r="68" spans="2:6" x14ac:dyDescent="0.25">
      <c r="B68" s="29" t="s">
        <v>48</v>
      </c>
      <c r="C68" s="29"/>
      <c r="D68" s="29"/>
      <c r="E68" s="29"/>
      <c r="F68" s="29"/>
    </row>
    <row r="69" spans="2:6" x14ac:dyDescent="0.25">
      <c r="B69" s="29" t="s">
        <v>49</v>
      </c>
      <c r="C69" s="29"/>
      <c r="D69" s="29"/>
      <c r="E69" s="29"/>
      <c r="F69" s="29"/>
    </row>
    <row r="71" spans="2:6" x14ac:dyDescent="0.25">
      <c r="B71" s="170" t="s">
        <v>513</v>
      </c>
    </row>
  </sheetData>
  <mergeCells count="27">
    <mergeCell ref="B53:C53"/>
    <mergeCell ref="B54:C54"/>
    <mergeCell ref="B49:C49"/>
    <mergeCell ref="B50:C50"/>
    <mergeCell ref="B51:C51"/>
    <mergeCell ref="B52:C52"/>
    <mergeCell ref="B41:C41"/>
    <mergeCell ref="B46:C46"/>
    <mergeCell ref="B47:C47"/>
    <mergeCell ref="B48:C48"/>
    <mergeCell ref="B42:C42"/>
    <mergeCell ref="B43:C43"/>
    <mergeCell ref="B44:C44"/>
    <mergeCell ref="B45:C45"/>
    <mergeCell ref="B12:F12"/>
    <mergeCell ref="B5:E5"/>
    <mergeCell ref="B9:C9"/>
    <mergeCell ref="B11:F11"/>
    <mergeCell ref="B10:E10"/>
    <mergeCell ref="B38:C38"/>
    <mergeCell ref="B39:C39"/>
    <mergeCell ref="B40:C40"/>
    <mergeCell ref="B31:C31"/>
    <mergeCell ref="B33:C33"/>
    <mergeCell ref="B34:C34"/>
    <mergeCell ref="B36:C36"/>
    <mergeCell ref="B37:C37"/>
  </mergeCells>
  <pageMargins left="0.69930555555555596" right="0.6993055555555559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5">
    <tabColor rgb="FF92D050"/>
  </sheetPr>
  <dimension ref="A1:L71"/>
  <sheetViews>
    <sheetView topLeftCell="A4" workbookViewId="0">
      <selection activeCell="E47" sqref="E47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" customWidth="1"/>
    <col min="6" max="6" width="10" customWidth="1"/>
    <col min="10" max="10" width="9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534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90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77">
        <v>200967.96</v>
      </c>
    </row>
    <row r="14" spans="1:6" x14ac:dyDescent="0.25">
      <c r="A14" s="13" t="s">
        <v>14</v>
      </c>
      <c r="B14" s="5" t="s">
        <v>490</v>
      </c>
      <c r="C14" s="5"/>
      <c r="D14" s="18"/>
      <c r="E14" s="90">
        <f>[4]В36!$E$14</f>
        <v>256330.15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913640.02</v>
      </c>
      <c r="F17" s="266"/>
    </row>
    <row r="18" spans="1:6" x14ac:dyDescent="0.25">
      <c r="A18" s="13"/>
      <c r="B18" s="25" t="s">
        <v>19</v>
      </c>
      <c r="C18" s="26"/>
      <c r="D18" s="27"/>
      <c r="E18" s="15">
        <v>928664.05</v>
      </c>
      <c r="F18" s="266"/>
    </row>
    <row r="19" spans="1:6" x14ac:dyDescent="0.25">
      <c r="A19" s="13"/>
      <c r="B19" s="25" t="s">
        <v>20</v>
      </c>
      <c r="C19" s="26"/>
      <c r="D19" s="27"/>
      <c r="E19" s="16">
        <v>928664.05</v>
      </c>
      <c r="F19" s="266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9900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261</v>
      </c>
      <c r="C23" s="62"/>
      <c r="D23" s="65"/>
      <c r="E23" s="65">
        <v>45945.09</v>
      </c>
      <c r="F23" s="266"/>
    </row>
    <row r="24" spans="1:6" x14ac:dyDescent="0.25">
      <c r="A24" s="13"/>
      <c r="B24" s="62" t="s">
        <v>262</v>
      </c>
      <c r="C24" s="62"/>
      <c r="D24" s="65"/>
      <c r="E24" s="65">
        <v>47564.14</v>
      </c>
    </row>
    <row r="25" spans="1:6" x14ac:dyDescent="0.25">
      <c r="A25" s="13"/>
      <c r="B25" s="62" t="s">
        <v>889</v>
      </c>
      <c r="C25" s="62"/>
      <c r="D25" s="65"/>
      <c r="E25" s="65">
        <v>7504.19</v>
      </c>
    </row>
    <row r="26" spans="1:6" x14ac:dyDescent="0.25">
      <c r="A26" s="13" t="s">
        <v>24</v>
      </c>
      <c r="B26" s="11" t="s">
        <v>36</v>
      </c>
      <c r="C26" s="11"/>
      <c r="D26" s="11"/>
      <c r="E26" s="14"/>
      <c r="F26" s="28"/>
    </row>
    <row r="27" spans="1:6" x14ac:dyDescent="0.25">
      <c r="A27" s="13"/>
      <c r="B27" s="11" t="s">
        <v>38</v>
      </c>
      <c r="C27" s="11"/>
      <c r="D27" s="11"/>
      <c r="E27" s="14"/>
      <c r="F27" s="28"/>
    </row>
    <row r="28" spans="1:6" x14ac:dyDescent="0.25">
      <c r="A28" s="13"/>
      <c r="B28" s="11" t="s">
        <v>37</v>
      </c>
      <c r="C28" s="5"/>
      <c r="D28" s="5"/>
      <c r="E28" s="1"/>
    </row>
    <row r="29" spans="1:6" x14ac:dyDescent="0.25">
      <c r="A29" s="8" t="s">
        <v>27</v>
      </c>
      <c r="B29" s="365" t="s">
        <v>28</v>
      </c>
      <c r="C29" s="366"/>
      <c r="D29" s="6"/>
      <c r="E29" s="12" t="s">
        <v>29</v>
      </c>
    </row>
    <row r="30" spans="1:6" x14ac:dyDescent="0.25">
      <c r="A30" s="8">
        <v>1</v>
      </c>
      <c r="B30" s="9" t="s">
        <v>484</v>
      </c>
      <c r="C30" s="61"/>
      <c r="D30" s="6"/>
      <c r="E30" s="76">
        <f>'[3]В36-21'!$F$10</f>
        <v>100196.0928</v>
      </c>
    </row>
    <row r="31" spans="1:6" x14ac:dyDescent="0.25">
      <c r="A31" s="8">
        <v>2</v>
      </c>
      <c r="B31" s="360" t="s">
        <v>380</v>
      </c>
      <c r="C31" s="360"/>
      <c r="D31" s="6"/>
      <c r="E31" s="342">
        <f>'[3]В36-21'!$F$11</f>
        <v>7133.7024000000001</v>
      </c>
    </row>
    <row r="32" spans="1:6" x14ac:dyDescent="0.25">
      <c r="A32" s="8">
        <v>3</v>
      </c>
      <c r="B32" s="359" t="s">
        <v>381</v>
      </c>
      <c r="C32" s="359"/>
      <c r="D32" s="6"/>
      <c r="E32" s="85">
        <f>'[3]В36-21'!$F$12</f>
        <v>28210.5504</v>
      </c>
    </row>
    <row r="33" spans="1:12" x14ac:dyDescent="0.25">
      <c r="A33" s="8">
        <v>4</v>
      </c>
      <c r="B33" s="31" t="s">
        <v>509</v>
      </c>
      <c r="C33" s="31"/>
      <c r="D33" s="6"/>
      <c r="E33" s="85">
        <f>'[3]В36-21'!$F$13</f>
        <v>12970.368</v>
      </c>
    </row>
    <row r="34" spans="1:12" x14ac:dyDescent="0.25">
      <c r="A34" s="8">
        <v>5</v>
      </c>
      <c r="B34" s="359" t="s">
        <v>2</v>
      </c>
      <c r="C34" s="359"/>
      <c r="D34" s="6"/>
      <c r="E34" s="342">
        <v>1131.68</v>
      </c>
      <c r="J34" s="88"/>
      <c r="L34" s="75"/>
    </row>
    <row r="35" spans="1:12" x14ac:dyDescent="0.25">
      <c r="A35" s="8">
        <v>6</v>
      </c>
      <c r="B35" s="359" t="s">
        <v>3</v>
      </c>
      <c r="C35" s="359"/>
      <c r="D35" s="6"/>
      <c r="E35" s="342">
        <v>4000</v>
      </c>
      <c r="J35" s="88"/>
      <c r="L35" s="75"/>
    </row>
    <row r="36" spans="1:12" x14ac:dyDescent="0.25">
      <c r="A36" s="8">
        <v>7</v>
      </c>
      <c r="B36" s="360" t="s">
        <v>30</v>
      </c>
      <c r="C36" s="360"/>
      <c r="D36" s="6"/>
      <c r="E36" s="342">
        <f>'[3]В36-21'!$F$17</f>
        <v>22698.143999999997</v>
      </c>
    </row>
    <row r="37" spans="1:12" x14ac:dyDescent="0.25">
      <c r="A37" s="8">
        <v>8</v>
      </c>
      <c r="B37" s="359" t="s">
        <v>382</v>
      </c>
      <c r="C37" s="359"/>
      <c r="D37" s="6"/>
      <c r="E37" s="169">
        <v>384.56</v>
      </c>
      <c r="J37" s="76"/>
      <c r="L37" s="75"/>
    </row>
    <row r="38" spans="1:12" x14ac:dyDescent="0.25">
      <c r="A38" s="8">
        <v>9</v>
      </c>
      <c r="B38" s="359" t="s">
        <v>383</v>
      </c>
      <c r="C38" s="359"/>
      <c r="D38" s="6"/>
      <c r="E38" s="169">
        <v>2540</v>
      </c>
      <c r="J38" s="76"/>
      <c r="L38" s="75"/>
    </row>
    <row r="39" spans="1:12" x14ac:dyDescent="0.25">
      <c r="A39" s="8">
        <v>10</v>
      </c>
      <c r="B39" s="359" t="s">
        <v>385</v>
      </c>
      <c r="C39" s="359"/>
      <c r="D39" s="6"/>
      <c r="E39" s="169">
        <f>'[3]В36-21'!$F$23</f>
        <v>74903.875199999995</v>
      </c>
    </row>
    <row r="40" spans="1:12" x14ac:dyDescent="0.25">
      <c r="A40" s="8">
        <v>11</v>
      </c>
      <c r="B40" s="359" t="s">
        <v>386</v>
      </c>
      <c r="C40" s="359"/>
      <c r="D40" s="6"/>
      <c r="E40" s="76">
        <v>82037.58</v>
      </c>
      <c r="J40" s="75"/>
    </row>
    <row r="41" spans="1:12" x14ac:dyDescent="0.25">
      <c r="A41" s="8">
        <v>12</v>
      </c>
      <c r="B41" s="359" t="s">
        <v>387</v>
      </c>
      <c r="C41" s="359"/>
      <c r="D41" s="6"/>
      <c r="E41" s="76">
        <v>70688.509999999995</v>
      </c>
      <c r="L41" s="75"/>
    </row>
    <row r="42" spans="1:12" x14ac:dyDescent="0.25">
      <c r="A42" s="8">
        <v>13</v>
      </c>
      <c r="B42" s="359" t="s">
        <v>393</v>
      </c>
      <c r="C42" s="359"/>
      <c r="D42" s="6"/>
      <c r="E42" s="76">
        <f>'[3]В36-21'!$F$27</f>
        <v>3891.1103999999996</v>
      </c>
    </row>
    <row r="43" spans="1:12" x14ac:dyDescent="0.25">
      <c r="A43" s="8">
        <v>14</v>
      </c>
      <c r="B43" s="359" t="s">
        <v>388</v>
      </c>
      <c r="C43" s="359"/>
      <c r="D43" s="6"/>
      <c r="E43" s="76">
        <v>26676.19</v>
      </c>
      <c r="J43" s="75"/>
      <c r="L43" s="75"/>
    </row>
    <row r="44" spans="1:12" x14ac:dyDescent="0.25">
      <c r="A44" s="8">
        <v>15</v>
      </c>
      <c r="B44" s="359" t="s">
        <v>53</v>
      </c>
      <c r="C44" s="359"/>
      <c r="D44" s="6"/>
      <c r="E44" s="76">
        <v>151607.16</v>
      </c>
      <c r="L44" s="75"/>
    </row>
    <row r="45" spans="1:12" x14ac:dyDescent="0.25">
      <c r="A45" s="8">
        <v>16</v>
      </c>
      <c r="B45" s="362" t="s">
        <v>4</v>
      </c>
      <c r="C45" s="363"/>
      <c r="D45" s="6"/>
      <c r="E45" s="76">
        <f>'[3]В36-21'!$F$30</f>
        <v>141701.27039999998</v>
      </c>
    </row>
    <row r="46" spans="1:12" x14ac:dyDescent="0.25">
      <c r="A46" s="8">
        <v>17</v>
      </c>
      <c r="B46" s="359" t="s">
        <v>461</v>
      </c>
      <c r="C46" s="359"/>
      <c r="D46" s="6"/>
      <c r="E46" s="104">
        <f>[4]В36!$E$46</f>
        <v>56083.894807750003</v>
      </c>
      <c r="J46" s="76"/>
      <c r="L46" s="75"/>
    </row>
    <row r="47" spans="1:12" x14ac:dyDescent="0.25">
      <c r="A47" s="8">
        <v>18</v>
      </c>
      <c r="B47" s="362" t="s">
        <v>480</v>
      </c>
      <c r="C47" s="363"/>
      <c r="D47" s="6"/>
      <c r="E47" s="76">
        <v>34551</v>
      </c>
      <c r="J47" s="75"/>
      <c r="L47" s="75"/>
    </row>
    <row r="48" spans="1:12" x14ac:dyDescent="0.25">
      <c r="A48" s="8">
        <v>19</v>
      </c>
      <c r="B48" s="362" t="s">
        <v>481</v>
      </c>
      <c r="C48" s="363"/>
      <c r="D48" s="6"/>
      <c r="E48" s="76">
        <v>3410.02</v>
      </c>
      <c r="J48" s="75"/>
      <c r="L48" s="75"/>
    </row>
    <row r="49" spans="1:12" x14ac:dyDescent="0.25">
      <c r="A49" s="8">
        <v>20</v>
      </c>
      <c r="B49" s="362" t="s">
        <v>482</v>
      </c>
      <c r="C49" s="363"/>
      <c r="D49" s="6"/>
      <c r="E49" s="76">
        <v>73468.69</v>
      </c>
      <c r="J49" s="75"/>
      <c r="L49" s="75"/>
    </row>
    <row r="50" spans="1:12" x14ac:dyDescent="0.25">
      <c r="A50" s="8">
        <v>21</v>
      </c>
      <c r="B50" s="362" t="s">
        <v>483</v>
      </c>
      <c r="C50" s="363"/>
      <c r="D50" s="6"/>
      <c r="E50" s="76">
        <v>5806.98</v>
      </c>
      <c r="J50" s="75"/>
      <c r="L50" s="75"/>
    </row>
    <row r="51" spans="1:12" x14ac:dyDescent="0.25">
      <c r="A51" s="8">
        <v>22</v>
      </c>
      <c r="B51" s="364" t="s">
        <v>488</v>
      </c>
      <c r="C51" s="364"/>
      <c r="D51" s="6"/>
      <c r="E51" s="83">
        <f>SUM(E30:E50)</f>
        <v>904091.37840775005</v>
      </c>
      <c r="J51" s="80"/>
    </row>
    <row r="52" spans="1:12" x14ac:dyDescent="0.25">
      <c r="A52" s="8">
        <v>23</v>
      </c>
      <c r="B52" s="364" t="s">
        <v>507</v>
      </c>
      <c r="C52" s="361"/>
      <c r="D52" s="6"/>
      <c r="E52" s="83">
        <f>E19+B21</f>
        <v>938564.05</v>
      </c>
      <c r="J52" s="105"/>
    </row>
    <row r="53" spans="1:12" x14ac:dyDescent="0.25">
      <c r="F53" s="86"/>
    </row>
    <row r="54" spans="1:12" x14ac:dyDescent="0.25">
      <c r="A54" s="28" t="s">
        <v>31</v>
      </c>
      <c r="B54" s="5" t="s">
        <v>429</v>
      </c>
    </row>
    <row r="55" spans="1:12" x14ac:dyDescent="0.25">
      <c r="B55" s="11" t="s">
        <v>35</v>
      </c>
    </row>
    <row r="56" spans="1:12" x14ac:dyDescent="0.25">
      <c r="A56" s="38" t="s">
        <v>27</v>
      </c>
      <c r="B56" s="36" t="s">
        <v>39</v>
      </c>
      <c r="C56" s="33" t="s">
        <v>42</v>
      </c>
      <c r="D56" s="33"/>
      <c r="E56" s="33" t="s">
        <v>43</v>
      </c>
    </row>
    <row r="57" spans="1:12" x14ac:dyDescent="0.25">
      <c r="A57" s="41" t="s">
        <v>9</v>
      </c>
      <c r="B57" s="41"/>
      <c r="C57" s="39"/>
      <c r="D57" s="39"/>
      <c r="E57" s="39"/>
    </row>
    <row r="58" spans="1:12" x14ac:dyDescent="0.25">
      <c r="A58" s="30"/>
      <c r="B58" s="42"/>
      <c r="C58" s="39"/>
      <c r="D58" s="39"/>
      <c r="E58" s="30"/>
    </row>
    <row r="59" spans="1:12" x14ac:dyDescent="0.25">
      <c r="A59" s="41" t="s">
        <v>13</v>
      </c>
      <c r="B59" s="41"/>
      <c r="C59" s="39"/>
      <c r="D59" s="39"/>
      <c r="E59" s="39"/>
    </row>
    <row r="60" spans="1:12" x14ac:dyDescent="0.25">
      <c r="A60" s="30"/>
      <c r="B60" s="42"/>
      <c r="C60" s="31"/>
      <c r="D60" s="31"/>
      <c r="E60" s="30"/>
    </row>
    <row r="62" spans="1:12" x14ac:dyDescent="0.25">
      <c r="A62" s="28" t="s">
        <v>32</v>
      </c>
      <c r="B62" s="28" t="s">
        <v>44</v>
      </c>
      <c r="C62" s="28"/>
      <c r="D62" s="28"/>
      <c r="E62" s="28"/>
      <c r="F62" s="28"/>
    </row>
    <row r="63" spans="1:12" x14ac:dyDescent="0.25">
      <c r="B63" s="28" t="s">
        <v>45</v>
      </c>
      <c r="C63" s="28"/>
      <c r="D63" s="28"/>
      <c r="E63" s="28"/>
      <c r="F63" s="28"/>
    </row>
    <row r="64" spans="1:12" x14ac:dyDescent="0.25">
      <c r="B64" s="28" t="s">
        <v>46</v>
      </c>
      <c r="C64" s="28"/>
      <c r="D64" s="28"/>
      <c r="E64" s="28"/>
      <c r="F64" s="28"/>
    </row>
    <row r="65" spans="2:6" x14ac:dyDescent="0.25">
      <c r="B65" s="51" t="s">
        <v>54</v>
      </c>
      <c r="C65" s="29"/>
      <c r="D65" s="29"/>
      <c r="E65" s="29"/>
      <c r="F65" s="29"/>
    </row>
    <row r="66" spans="2:6" x14ac:dyDescent="0.25">
      <c r="B66" s="29" t="s">
        <v>48</v>
      </c>
      <c r="C66" s="29"/>
      <c r="D66" s="29"/>
      <c r="E66" s="29"/>
      <c r="F66" s="29"/>
    </row>
    <row r="67" spans="2:6" x14ac:dyDescent="0.25">
      <c r="B67" s="29" t="s">
        <v>49</v>
      </c>
      <c r="C67" s="29"/>
      <c r="D67" s="29"/>
      <c r="E67" s="29"/>
      <c r="F67" s="29"/>
    </row>
    <row r="68" spans="2:6" x14ac:dyDescent="0.25">
      <c r="B68" s="29"/>
    </row>
    <row r="71" spans="2:6" x14ac:dyDescent="0.25">
      <c r="B71" s="170" t="s">
        <v>513</v>
      </c>
    </row>
  </sheetData>
  <mergeCells count="27">
    <mergeCell ref="B40:C40"/>
    <mergeCell ref="B36:C36"/>
    <mergeCell ref="B37:C37"/>
    <mergeCell ref="B38:C38"/>
    <mergeCell ref="B39:C39"/>
    <mergeCell ref="B5:E5"/>
    <mergeCell ref="B9:C9"/>
    <mergeCell ref="B11:F11"/>
    <mergeCell ref="B10:E10"/>
    <mergeCell ref="B35:C35"/>
    <mergeCell ref="B29:C29"/>
    <mergeCell ref="B31:C31"/>
    <mergeCell ref="B32:C32"/>
    <mergeCell ref="B34:C34"/>
    <mergeCell ref="B12:F12"/>
    <mergeCell ref="B41:C41"/>
    <mergeCell ref="B42:C42"/>
    <mergeCell ref="B43:C43"/>
    <mergeCell ref="B44:C44"/>
    <mergeCell ref="B45:C45"/>
    <mergeCell ref="B46:C46"/>
    <mergeCell ref="B51:C51"/>
    <mergeCell ref="B52:C52"/>
    <mergeCell ref="B47:C47"/>
    <mergeCell ref="B48:C48"/>
    <mergeCell ref="B49:C49"/>
    <mergeCell ref="B50:C50"/>
  </mergeCells>
  <phoneticPr fontId="62" type="noConversion"/>
  <pageMargins left="0.69930555555555596" right="0.69930555555555596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26D3A-3969-436A-B290-C35FFD8FC719}">
  <sheetPr>
    <tabColor rgb="FF92D050"/>
  </sheetPr>
  <dimension ref="A1:K144"/>
  <sheetViews>
    <sheetView tabSelected="1" topLeftCell="A76" zoomScale="82" zoomScaleNormal="82" workbookViewId="0">
      <selection activeCell="I81" sqref="I81"/>
    </sheetView>
  </sheetViews>
  <sheetFormatPr defaultColWidth="9.140625" defaultRowHeight="12.75" x14ac:dyDescent="0.2"/>
  <cols>
    <col min="1" max="1" width="4.85546875" style="177" customWidth="1"/>
    <col min="2" max="2" width="123.85546875" style="177" customWidth="1"/>
    <col min="3" max="3" width="18" style="177" customWidth="1"/>
    <col min="4" max="4" width="11.85546875" style="177" customWidth="1"/>
    <col min="5" max="5" width="11.42578125" style="177" customWidth="1"/>
    <col min="6" max="6" width="13.5703125" style="177" customWidth="1"/>
    <col min="7" max="7" width="15.7109375" style="177" customWidth="1"/>
    <col min="8" max="8" width="10.140625" style="177" bestFit="1" customWidth="1"/>
    <col min="9" max="9" width="9.140625" style="177"/>
    <col min="10" max="10" width="12.140625" style="177" customWidth="1"/>
    <col min="11" max="16384" width="9.140625" style="177"/>
  </cols>
  <sheetData>
    <row r="1" spans="1:11" x14ac:dyDescent="0.2">
      <c r="B1" s="454" t="s">
        <v>1261</v>
      </c>
    </row>
    <row r="2" spans="1:11" ht="22.5" customHeight="1" x14ac:dyDescent="0.25">
      <c r="A2" s="429" t="s">
        <v>564</v>
      </c>
      <c r="B2" s="429"/>
      <c r="C2" s="429"/>
      <c r="D2" s="429"/>
      <c r="E2" s="429"/>
      <c r="F2" s="430"/>
      <c r="G2" s="178"/>
    </row>
    <row r="3" spans="1:11" ht="18" customHeight="1" x14ac:dyDescent="0.25">
      <c r="A3" s="408" t="s">
        <v>565</v>
      </c>
      <c r="B3" s="408"/>
      <c r="C3" s="408"/>
      <c r="D3" s="408"/>
      <c r="E3" s="408"/>
      <c r="F3" s="408"/>
      <c r="G3" s="178"/>
    </row>
    <row r="4" spans="1:11" ht="21.75" customHeight="1" x14ac:dyDescent="0.25">
      <c r="A4" s="408" t="s">
        <v>566</v>
      </c>
      <c r="B4" s="408"/>
      <c r="C4" s="409">
        <v>5</v>
      </c>
      <c r="D4" s="409"/>
      <c r="E4" s="409"/>
      <c r="F4" s="181"/>
      <c r="G4" s="178"/>
    </row>
    <row r="5" spans="1:11" ht="18.75" customHeight="1" x14ac:dyDescent="0.25">
      <c r="A5" s="179"/>
      <c r="B5" s="182" t="s">
        <v>567</v>
      </c>
      <c r="C5" s="409">
        <v>3409.3</v>
      </c>
      <c r="D5" s="409"/>
      <c r="E5" s="409"/>
      <c r="F5" s="180"/>
      <c r="G5" s="178"/>
    </row>
    <row r="6" spans="1:11" ht="17.25" customHeight="1" x14ac:dyDescent="0.25">
      <c r="A6" s="410" t="s">
        <v>568</v>
      </c>
      <c r="B6" s="410"/>
      <c r="C6" s="411">
        <v>2650.6</v>
      </c>
      <c r="D6" s="411"/>
      <c r="E6" s="411"/>
      <c r="F6" s="182">
        <v>12</v>
      </c>
      <c r="G6" s="178"/>
    </row>
    <row r="7" spans="1:11" ht="18" customHeight="1" x14ac:dyDescent="0.25">
      <c r="A7" s="182"/>
      <c r="B7" s="182" t="s">
        <v>569</v>
      </c>
      <c r="C7" s="411">
        <v>4</v>
      </c>
      <c r="D7" s="411"/>
      <c r="E7" s="411"/>
      <c r="F7" s="183"/>
      <c r="G7" s="178"/>
    </row>
    <row r="8" spans="1:11" ht="19.5" customHeight="1" x14ac:dyDescent="0.25">
      <c r="A8" s="182"/>
      <c r="B8" s="182" t="s">
        <v>570</v>
      </c>
      <c r="C8" s="411">
        <v>1984</v>
      </c>
      <c r="D8" s="411"/>
      <c r="E8" s="411"/>
      <c r="F8" s="183"/>
      <c r="G8" s="178"/>
    </row>
    <row r="9" spans="1:11" ht="117" customHeight="1" x14ac:dyDescent="0.2">
      <c r="A9" s="184" t="s">
        <v>571</v>
      </c>
      <c r="B9" s="185" t="s">
        <v>572</v>
      </c>
      <c r="C9" s="185" t="s">
        <v>573</v>
      </c>
      <c r="D9" s="186" t="s">
        <v>574</v>
      </c>
      <c r="E9" s="187" t="s">
        <v>575</v>
      </c>
      <c r="F9" s="188" t="s">
        <v>576</v>
      </c>
      <c r="G9" s="263" t="s">
        <v>717</v>
      </c>
      <c r="K9" s="177" t="s">
        <v>860</v>
      </c>
    </row>
    <row r="10" spans="1:11" ht="18.95" customHeight="1" x14ac:dyDescent="0.2">
      <c r="A10" s="184"/>
      <c r="B10" s="184" t="s">
        <v>1027</v>
      </c>
      <c r="C10" s="189"/>
      <c r="D10" s="189"/>
      <c r="E10" s="190"/>
      <c r="F10" s="191"/>
      <c r="G10" s="178"/>
    </row>
    <row r="11" spans="1:11" ht="33" customHeight="1" x14ac:dyDescent="0.25">
      <c r="A11" s="192" t="s">
        <v>577</v>
      </c>
      <c r="B11" s="429" t="s">
        <v>578</v>
      </c>
      <c r="C11" s="429"/>
      <c r="D11" s="429"/>
      <c r="E11" s="429"/>
      <c r="F11" s="429"/>
      <c r="G11" s="178"/>
    </row>
    <row r="12" spans="1:11" ht="155.1" customHeight="1" x14ac:dyDescent="0.3">
      <c r="A12" s="193"/>
      <c r="B12" s="431" t="s">
        <v>579</v>
      </c>
      <c r="C12" s="432"/>
      <c r="D12" s="433">
        <f>E12*F6</f>
        <v>122775.79199999999</v>
      </c>
      <c r="E12" s="433">
        <f>F12*C6</f>
        <v>10231.315999999999</v>
      </c>
      <c r="F12" s="433">
        <f>F13+F14</f>
        <v>3.86</v>
      </c>
      <c r="G12" s="246">
        <f>G13+G14</f>
        <v>521424.19</v>
      </c>
    </row>
    <row r="13" spans="1:11" ht="18.95" customHeight="1" x14ac:dyDescent="0.25">
      <c r="A13" s="193"/>
      <c r="B13" s="434" t="s">
        <v>580</v>
      </c>
      <c r="C13" s="432" t="s">
        <v>581</v>
      </c>
      <c r="D13" s="435">
        <f>E13*F6</f>
        <v>27354.192000000003</v>
      </c>
      <c r="E13" s="435">
        <f>F13*C6</f>
        <v>2279.5160000000001</v>
      </c>
      <c r="F13" s="433">
        <v>0.86</v>
      </c>
      <c r="G13" s="247">
        <v>27354.19</v>
      </c>
    </row>
    <row r="14" spans="1:11" ht="22.5" customHeight="1" x14ac:dyDescent="0.25">
      <c r="A14" s="193"/>
      <c r="B14" s="436" t="s">
        <v>1262</v>
      </c>
      <c r="C14" s="432" t="s">
        <v>582</v>
      </c>
      <c r="D14" s="433">
        <f>E14*F6</f>
        <v>95421.599999999991</v>
      </c>
      <c r="E14" s="433">
        <f>F14*C6</f>
        <v>7951.7999999999993</v>
      </c>
      <c r="F14" s="433">
        <v>3</v>
      </c>
      <c r="G14" s="247">
        <v>494070</v>
      </c>
    </row>
    <row r="15" spans="1:11" ht="22.5" customHeight="1" x14ac:dyDescent="0.25">
      <c r="A15" s="193"/>
      <c r="B15" s="437" t="s">
        <v>1154</v>
      </c>
      <c r="C15" s="438"/>
      <c r="D15" s="438"/>
      <c r="E15" s="438"/>
      <c r="F15" s="439"/>
      <c r="G15" s="245"/>
      <c r="J15" s="245"/>
    </row>
    <row r="16" spans="1:11" ht="22.5" customHeight="1" x14ac:dyDescent="0.25">
      <c r="A16" s="193"/>
      <c r="B16" s="437" t="s">
        <v>1155</v>
      </c>
      <c r="C16" s="438"/>
      <c r="D16" s="438"/>
      <c r="E16" s="438"/>
      <c r="F16" s="439"/>
      <c r="G16" s="245"/>
      <c r="J16" s="245"/>
    </row>
    <row r="17" spans="1:10" ht="22.5" customHeight="1" x14ac:dyDescent="0.25">
      <c r="A17" s="193"/>
      <c r="B17" s="437" t="s">
        <v>1151</v>
      </c>
      <c r="C17" s="438"/>
      <c r="D17" s="438"/>
      <c r="E17" s="438"/>
      <c r="F17" s="439"/>
      <c r="G17" s="245"/>
      <c r="J17" s="245"/>
    </row>
    <row r="18" spans="1:10" ht="18" customHeight="1" x14ac:dyDescent="0.25">
      <c r="A18" s="193"/>
      <c r="B18" s="437" t="s">
        <v>1152</v>
      </c>
      <c r="C18" s="438"/>
      <c r="D18" s="438"/>
      <c r="E18" s="438"/>
      <c r="F18" s="439"/>
      <c r="G18" s="245"/>
      <c r="J18" s="245"/>
    </row>
    <row r="19" spans="1:10" ht="18" customHeight="1" x14ac:dyDescent="0.25">
      <c r="A19" s="193"/>
      <c r="B19" s="437" t="s">
        <v>1157</v>
      </c>
      <c r="C19" s="438"/>
      <c r="D19" s="438"/>
      <c r="E19" s="438"/>
      <c r="F19" s="439"/>
      <c r="G19" s="245"/>
      <c r="J19" s="245"/>
    </row>
    <row r="20" spans="1:10" ht="18" customHeight="1" x14ac:dyDescent="0.25">
      <c r="A20" s="193"/>
      <c r="B20" s="437" t="s">
        <v>1153</v>
      </c>
      <c r="C20" s="438"/>
      <c r="D20" s="438"/>
      <c r="E20" s="438"/>
      <c r="F20" s="439"/>
      <c r="G20" s="245"/>
      <c r="J20" s="245"/>
    </row>
    <row r="21" spans="1:10" ht="18" customHeight="1" x14ac:dyDescent="0.25">
      <c r="A21" s="193"/>
      <c r="B21" s="437" t="s">
        <v>1148</v>
      </c>
      <c r="C21" s="438"/>
      <c r="D21" s="438"/>
      <c r="E21" s="438"/>
      <c r="F21" s="439"/>
      <c r="G21" s="245"/>
      <c r="J21" s="245"/>
    </row>
    <row r="22" spans="1:10" ht="18" customHeight="1" x14ac:dyDescent="0.25">
      <c r="A22" s="193"/>
      <c r="B22" s="437" t="s">
        <v>1147</v>
      </c>
      <c r="C22" s="438"/>
      <c r="D22" s="438"/>
      <c r="E22" s="438"/>
      <c r="F22" s="439"/>
      <c r="G22" s="245"/>
      <c r="J22" s="245"/>
    </row>
    <row r="23" spans="1:10" ht="18" customHeight="1" x14ac:dyDescent="0.25">
      <c r="A23" s="193"/>
      <c r="B23" s="437" t="s">
        <v>1163</v>
      </c>
      <c r="C23" s="438"/>
      <c r="D23" s="438"/>
      <c r="E23" s="438"/>
      <c r="F23" s="439"/>
      <c r="G23" s="245"/>
      <c r="J23" s="245"/>
    </row>
    <row r="24" spans="1:10" ht="18" customHeight="1" x14ac:dyDescent="0.25">
      <c r="A24" s="193"/>
      <c r="B24" s="437" t="s">
        <v>1165</v>
      </c>
      <c r="C24" s="438"/>
      <c r="D24" s="438"/>
      <c r="E24" s="438"/>
      <c r="F24" s="439"/>
      <c r="G24" s="245"/>
      <c r="J24" s="245"/>
    </row>
    <row r="25" spans="1:10" ht="18" customHeight="1" x14ac:dyDescent="0.25">
      <c r="A25" s="193"/>
      <c r="B25" s="437" t="s">
        <v>1149</v>
      </c>
      <c r="C25" s="438"/>
      <c r="D25" s="438"/>
      <c r="E25" s="438"/>
      <c r="F25" s="439"/>
      <c r="G25" s="245"/>
      <c r="J25" s="245"/>
    </row>
    <row r="26" spans="1:10" ht="18" customHeight="1" x14ac:dyDescent="0.25">
      <c r="A26" s="193"/>
      <c r="B26" s="437" t="s">
        <v>1141</v>
      </c>
      <c r="C26" s="438"/>
      <c r="D26" s="438"/>
      <c r="E26" s="438"/>
      <c r="F26" s="439"/>
      <c r="G26" s="245"/>
      <c r="J26" s="245"/>
    </row>
    <row r="27" spans="1:10" ht="18" customHeight="1" x14ac:dyDescent="0.25">
      <c r="A27" s="193"/>
      <c r="B27" s="437" t="s">
        <v>1150</v>
      </c>
      <c r="C27" s="438"/>
      <c r="D27" s="438"/>
      <c r="E27" s="438"/>
      <c r="F27" s="439"/>
      <c r="G27" s="245"/>
      <c r="J27" s="245"/>
    </row>
    <row r="28" spans="1:10" ht="37.5" customHeight="1" x14ac:dyDescent="0.2">
      <c r="A28" s="194" t="s">
        <v>583</v>
      </c>
      <c r="B28" s="405" t="s">
        <v>584</v>
      </c>
      <c r="C28" s="405"/>
      <c r="D28" s="405"/>
      <c r="E28" s="405"/>
      <c r="F28" s="405"/>
      <c r="G28" s="245"/>
      <c r="J28" s="177">
        <f>SUM(J15:J27)</f>
        <v>0</v>
      </c>
    </row>
    <row r="29" spans="1:10" ht="12.95" customHeight="1" x14ac:dyDescent="0.2">
      <c r="A29" s="194"/>
      <c r="B29" s="195" t="s">
        <v>585</v>
      </c>
      <c r="C29" s="196" t="s">
        <v>586</v>
      </c>
      <c r="D29" s="196">
        <v>0</v>
      </c>
      <c r="E29" s="196">
        <v>0</v>
      </c>
      <c r="F29" s="196">
        <v>0</v>
      </c>
      <c r="G29" s="245"/>
    </row>
    <row r="30" spans="1:10" ht="42.75" customHeight="1" x14ac:dyDescent="0.3">
      <c r="A30" s="194"/>
      <c r="B30" s="440" t="s">
        <v>587</v>
      </c>
      <c r="C30" s="432" t="s">
        <v>581</v>
      </c>
      <c r="D30" s="441">
        <f>E30*F6</f>
        <v>12722.880000000001</v>
      </c>
      <c r="E30" s="441">
        <f>F30*C6</f>
        <v>1060.24</v>
      </c>
      <c r="F30" s="442">
        <v>0.4</v>
      </c>
      <c r="G30" s="247">
        <v>0</v>
      </c>
    </row>
    <row r="31" spans="1:10" ht="14.25" customHeight="1" x14ac:dyDescent="0.25">
      <c r="A31" s="194"/>
      <c r="B31" s="443" t="s">
        <v>588</v>
      </c>
      <c r="C31" s="444" t="s">
        <v>586</v>
      </c>
      <c r="D31" s="444">
        <v>0</v>
      </c>
      <c r="E31" s="444">
        <v>0</v>
      </c>
      <c r="F31" s="182">
        <v>0</v>
      </c>
      <c r="G31" s="245"/>
    </row>
    <row r="32" spans="1:10" ht="18" customHeight="1" x14ac:dyDescent="0.25">
      <c r="A32" s="194"/>
      <c r="B32" s="443" t="s">
        <v>589</v>
      </c>
      <c r="C32" s="444" t="s">
        <v>586</v>
      </c>
      <c r="D32" s="444">
        <v>0</v>
      </c>
      <c r="E32" s="444">
        <v>0</v>
      </c>
      <c r="F32" s="444">
        <v>0</v>
      </c>
      <c r="G32" s="245"/>
    </row>
    <row r="33" spans="1:10" ht="39.75" customHeight="1" x14ac:dyDescent="0.3">
      <c r="A33" s="197"/>
      <c r="B33" s="198" t="s">
        <v>590</v>
      </c>
      <c r="C33" s="199"/>
      <c r="D33" s="200">
        <f>E33*F6</f>
        <v>78881.856</v>
      </c>
      <c r="E33" s="201">
        <f>F33*C6</f>
        <v>6573.4879999999994</v>
      </c>
      <c r="F33" s="201">
        <v>2.48</v>
      </c>
      <c r="G33" s="251">
        <f>D33</f>
        <v>78881.856</v>
      </c>
      <c r="H33" s="445"/>
    </row>
    <row r="34" spans="1:10" ht="65.099999999999994" customHeight="1" x14ac:dyDescent="0.25">
      <c r="A34" s="203"/>
      <c r="B34" s="204" t="s">
        <v>591</v>
      </c>
      <c r="C34" s="196" t="s">
        <v>592</v>
      </c>
      <c r="D34" s="205">
        <f>E34*F6</f>
        <v>78881.856</v>
      </c>
      <c r="E34" s="205">
        <f>F34*C6</f>
        <v>6573.4879999999994</v>
      </c>
      <c r="F34" s="205">
        <v>2.48</v>
      </c>
      <c r="G34" s="284">
        <f>D34</f>
        <v>78881.856</v>
      </c>
    </row>
    <row r="35" spans="1:10" ht="68.25" customHeight="1" x14ac:dyDescent="0.2">
      <c r="A35" s="203"/>
      <c r="B35" s="446" t="s">
        <v>593</v>
      </c>
      <c r="C35" s="196" t="s">
        <v>594</v>
      </c>
      <c r="D35" s="205">
        <f>E35*F6</f>
        <v>4771.08</v>
      </c>
      <c r="E35" s="205">
        <f>F35*C6</f>
        <v>397.59</v>
      </c>
      <c r="F35" s="206">
        <v>0.15</v>
      </c>
      <c r="G35" s="251">
        <f>D35</f>
        <v>4771.08</v>
      </c>
    </row>
    <row r="36" spans="1:10" ht="18" customHeight="1" x14ac:dyDescent="0.3">
      <c r="A36" s="207"/>
      <c r="B36" s="198" t="s">
        <v>595</v>
      </c>
      <c r="C36" s="199" t="s">
        <v>581</v>
      </c>
      <c r="D36" s="200">
        <f>E36*F6</f>
        <v>39122.856</v>
      </c>
      <c r="E36" s="201">
        <f>F36*C6</f>
        <v>3260.2379999999998</v>
      </c>
      <c r="F36" s="201">
        <f>F39+F37</f>
        <v>1.23</v>
      </c>
      <c r="G36" s="248">
        <f>G37+G39</f>
        <v>28626.48</v>
      </c>
    </row>
    <row r="37" spans="1:10" ht="15.95" customHeight="1" x14ac:dyDescent="0.25">
      <c r="A37" s="203"/>
      <c r="B37" s="208" t="s">
        <v>596</v>
      </c>
      <c r="C37" s="406" t="s">
        <v>592</v>
      </c>
      <c r="D37" s="407">
        <f>E37*F6</f>
        <v>28626.48</v>
      </c>
      <c r="E37" s="407">
        <f>F37*C6</f>
        <v>2385.54</v>
      </c>
      <c r="F37" s="407">
        <v>0.9</v>
      </c>
      <c r="G37" s="412">
        <f>D37</f>
        <v>28626.48</v>
      </c>
    </row>
    <row r="38" spans="1:10" ht="29.1" customHeight="1" x14ac:dyDescent="0.25">
      <c r="A38" s="203"/>
      <c r="B38" s="208" t="s">
        <v>597</v>
      </c>
      <c r="C38" s="406"/>
      <c r="D38" s="407"/>
      <c r="E38" s="407"/>
      <c r="F38" s="407"/>
      <c r="G38" s="413"/>
    </row>
    <row r="39" spans="1:10" ht="21" customHeight="1" x14ac:dyDescent="0.2">
      <c r="A39" s="203"/>
      <c r="B39" s="447" t="s">
        <v>598</v>
      </c>
      <c r="C39" s="209" t="s">
        <v>599</v>
      </c>
      <c r="D39" s="205">
        <f>E39*F6</f>
        <v>10496.376</v>
      </c>
      <c r="E39" s="205">
        <f>F39*C6</f>
        <v>874.69799999999998</v>
      </c>
      <c r="F39" s="205">
        <v>0.33</v>
      </c>
      <c r="G39" s="245">
        <v>0</v>
      </c>
    </row>
    <row r="40" spans="1:10" ht="39" customHeight="1" x14ac:dyDescent="0.3">
      <c r="A40" s="203"/>
      <c r="B40" s="198" t="s">
        <v>600</v>
      </c>
      <c r="C40" s="199" t="s">
        <v>601</v>
      </c>
      <c r="D40" s="205">
        <f>E40*F6</f>
        <v>7951.7999999999993</v>
      </c>
      <c r="E40" s="205">
        <f>F40*C6</f>
        <v>662.65</v>
      </c>
      <c r="F40" s="206">
        <v>0.25</v>
      </c>
      <c r="G40" s="251">
        <f>D40</f>
        <v>7951.7999999999993</v>
      </c>
    </row>
    <row r="41" spans="1:10" ht="21.75" customHeight="1" x14ac:dyDescent="0.3">
      <c r="A41" s="203"/>
      <c r="B41" s="210" t="s">
        <v>602</v>
      </c>
      <c r="C41" s="444" t="s">
        <v>603</v>
      </c>
      <c r="D41" s="444">
        <f>E41*F6</f>
        <v>0</v>
      </c>
      <c r="E41" s="444">
        <f>F41*C6</f>
        <v>0</v>
      </c>
      <c r="F41" s="211">
        <v>0</v>
      </c>
      <c r="G41" s="245">
        <v>0</v>
      </c>
    </row>
    <row r="42" spans="1:10" ht="15.75" x14ac:dyDescent="0.25">
      <c r="A42" s="199"/>
      <c r="B42" s="212" t="s">
        <v>604</v>
      </c>
      <c r="C42" s="196"/>
      <c r="D42" s="200">
        <f>E42*F6</f>
        <v>143450.47199999998</v>
      </c>
      <c r="E42" s="201">
        <f>E30+E33+E35+E36+E40</f>
        <v>11954.205999999998</v>
      </c>
      <c r="F42" s="201">
        <f>F30+F33+F36+F40+F41+F35</f>
        <v>4.51</v>
      </c>
      <c r="G42" s="248">
        <f>G40+G36+G35+G33</f>
        <v>120231.216</v>
      </c>
    </row>
    <row r="43" spans="1:10" ht="22.5" customHeight="1" x14ac:dyDescent="0.2">
      <c r="A43" s="194" t="s">
        <v>605</v>
      </c>
      <c r="B43" s="394" t="s">
        <v>606</v>
      </c>
      <c r="C43" s="394"/>
      <c r="D43" s="394"/>
      <c r="E43" s="394"/>
      <c r="F43" s="394"/>
      <c r="G43" s="245"/>
    </row>
    <row r="44" spans="1:10" ht="18.95" customHeight="1" x14ac:dyDescent="0.3">
      <c r="A44" s="397"/>
      <c r="B44" s="198" t="s">
        <v>607</v>
      </c>
      <c r="C44" s="199"/>
      <c r="D44" s="201">
        <v>15903.6</v>
      </c>
      <c r="E44" s="206">
        <f>F44*C6</f>
        <v>1325.3</v>
      </c>
      <c r="F44" s="206">
        <v>0.5</v>
      </c>
      <c r="G44" s="248">
        <f>G46+G48</f>
        <v>2520</v>
      </c>
    </row>
    <row r="45" spans="1:10" ht="15" customHeight="1" x14ac:dyDescent="0.2">
      <c r="A45" s="397"/>
      <c r="B45" s="213" t="s">
        <v>608</v>
      </c>
      <c r="C45" s="199" t="s">
        <v>609</v>
      </c>
      <c r="D45" s="398"/>
      <c r="E45" s="401"/>
      <c r="F45" s="401"/>
      <c r="G45" s="245"/>
    </row>
    <row r="46" spans="1:10" ht="16.149999999999999" customHeight="1" x14ac:dyDescent="0.2">
      <c r="A46" s="397"/>
      <c r="B46" s="214" t="s">
        <v>610</v>
      </c>
      <c r="C46" s="199" t="s">
        <v>609</v>
      </c>
      <c r="D46" s="399"/>
      <c r="E46" s="402"/>
      <c r="F46" s="402"/>
      <c r="G46" s="245"/>
    </row>
    <row r="47" spans="1:10" ht="25.5" customHeight="1" x14ac:dyDescent="0.2">
      <c r="A47" s="397"/>
      <c r="B47" s="213" t="s">
        <v>611</v>
      </c>
      <c r="C47" s="196" t="s">
        <v>612</v>
      </c>
      <c r="D47" s="400"/>
      <c r="E47" s="403"/>
      <c r="F47" s="403"/>
      <c r="G47" s="245"/>
    </row>
    <row r="48" spans="1:10" ht="14.25" customHeight="1" x14ac:dyDescent="0.2">
      <c r="A48" s="203"/>
      <c r="B48" s="213" t="s">
        <v>613</v>
      </c>
      <c r="C48" s="196" t="s">
        <v>592</v>
      </c>
      <c r="D48" s="215">
        <f>E48*F6</f>
        <v>15903.599999999999</v>
      </c>
      <c r="E48" s="205">
        <f>F48*C6</f>
        <v>1325.3</v>
      </c>
      <c r="F48" s="205">
        <v>0.5</v>
      </c>
      <c r="G48" s="226">
        <v>2520</v>
      </c>
      <c r="H48" s="285"/>
      <c r="I48" s="285"/>
      <c r="J48" s="285"/>
    </row>
    <row r="49" spans="1:10" ht="54" customHeight="1" x14ac:dyDescent="0.3">
      <c r="A49" s="203"/>
      <c r="B49" s="198" t="s">
        <v>614</v>
      </c>
      <c r="C49" s="199" t="s">
        <v>581</v>
      </c>
      <c r="D49" s="201">
        <f>E49*F6</f>
        <v>143132.4</v>
      </c>
      <c r="E49" s="201">
        <f>F49*C6</f>
        <v>11927.699999999999</v>
      </c>
      <c r="F49" s="201">
        <v>4.5</v>
      </c>
      <c r="G49" s="251">
        <f>G50+G54+G55+G56</f>
        <v>179686.74</v>
      </c>
      <c r="H49" s="285"/>
      <c r="I49" s="285"/>
      <c r="J49" s="285"/>
    </row>
    <row r="50" spans="1:10" ht="14.25" customHeight="1" x14ac:dyDescent="0.25">
      <c r="A50" s="216"/>
      <c r="B50" s="213" t="s">
        <v>615</v>
      </c>
      <c r="C50" s="199" t="s">
        <v>616</v>
      </c>
      <c r="D50" s="404">
        <f>E50*F6</f>
        <v>143132.4</v>
      </c>
      <c r="E50" s="404">
        <f>F50*C6</f>
        <v>11927.699999999999</v>
      </c>
      <c r="F50" s="404">
        <v>4.5</v>
      </c>
      <c r="G50" s="412">
        <f>D50</f>
        <v>143132.4</v>
      </c>
      <c r="H50" s="285"/>
      <c r="I50" s="285"/>
      <c r="J50" s="285"/>
    </row>
    <row r="51" spans="1:10" ht="14.25" customHeight="1" x14ac:dyDescent="0.2">
      <c r="A51" s="199"/>
      <c r="B51" s="213" t="s">
        <v>617</v>
      </c>
      <c r="C51" s="199" t="s">
        <v>616</v>
      </c>
      <c r="D51" s="404"/>
      <c r="E51" s="404"/>
      <c r="F51" s="404"/>
      <c r="G51" s="414"/>
      <c r="H51" s="285"/>
      <c r="I51" s="285"/>
      <c r="J51" s="285"/>
    </row>
    <row r="52" spans="1:10" ht="24.75" customHeight="1" x14ac:dyDescent="0.2">
      <c r="A52" s="199"/>
      <c r="B52" s="217" t="s">
        <v>618</v>
      </c>
      <c r="C52" s="191" t="s">
        <v>619</v>
      </c>
      <c r="D52" s="404"/>
      <c r="E52" s="404"/>
      <c r="F52" s="404"/>
      <c r="G52" s="414"/>
      <c r="H52" s="285"/>
      <c r="I52" s="285"/>
      <c r="J52" s="448"/>
    </row>
    <row r="53" spans="1:10" ht="16.149999999999999" customHeight="1" x14ac:dyDescent="0.2">
      <c r="A53" s="199"/>
      <c r="B53" s="217"/>
      <c r="C53" s="191" t="s">
        <v>620</v>
      </c>
      <c r="D53" s="404"/>
      <c r="E53" s="404"/>
      <c r="F53" s="404"/>
      <c r="G53" s="415"/>
      <c r="H53" s="285"/>
      <c r="I53" s="285"/>
      <c r="J53" s="285"/>
    </row>
    <row r="54" spans="1:10" ht="16.149999999999999" customHeight="1" x14ac:dyDescent="0.2">
      <c r="A54" s="199"/>
      <c r="B54" s="217" t="s">
        <v>414</v>
      </c>
      <c r="C54" s="191"/>
      <c r="D54" s="346"/>
      <c r="E54" s="346"/>
      <c r="F54" s="346"/>
      <c r="G54" s="245">
        <v>30420.87</v>
      </c>
      <c r="H54" s="285"/>
      <c r="I54" s="285"/>
      <c r="J54" s="285"/>
    </row>
    <row r="55" spans="1:10" ht="16.149999999999999" customHeight="1" x14ac:dyDescent="0.2">
      <c r="A55" s="199"/>
      <c r="B55" s="217" t="s">
        <v>408</v>
      </c>
      <c r="C55" s="191"/>
      <c r="D55" s="346"/>
      <c r="E55" s="346"/>
      <c r="F55" s="346"/>
      <c r="G55" s="245">
        <v>3133.47</v>
      </c>
      <c r="H55" s="285"/>
      <c r="I55" s="285"/>
      <c r="J55" s="285"/>
    </row>
    <row r="56" spans="1:10" ht="16.149999999999999" customHeight="1" x14ac:dyDescent="0.2">
      <c r="A56" s="199"/>
      <c r="B56" s="217" t="s">
        <v>1256</v>
      </c>
      <c r="C56" s="191" t="s">
        <v>1260</v>
      </c>
      <c r="D56" s="346"/>
      <c r="E56" s="346"/>
      <c r="F56" s="346"/>
      <c r="G56" s="245">
        <v>3000</v>
      </c>
      <c r="H56" s="285"/>
      <c r="I56" s="285"/>
      <c r="J56" s="285"/>
    </row>
    <row r="57" spans="1:10" ht="27" customHeight="1" x14ac:dyDescent="0.25">
      <c r="A57" s="199"/>
      <c r="B57" s="449" t="s">
        <v>621</v>
      </c>
      <c r="C57" s="444" t="s">
        <v>586</v>
      </c>
      <c r="D57" s="444">
        <v>0</v>
      </c>
      <c r="E57" s="444">
        <v>0</v>
      </c>
      <c r="F57" s="444">
        <v>0</v>
      </c>
      <c r="G57" s="245"/>
    </row>
    <row r="58" spans="1:10" ht="39.75" customHeight="1" x14ac:dyDescent="0.25">
      <c r="A58" s="199"/>
      <c r="B58" s="449" t="s">
        <v>622</v>
      </c>
      <c r="C58" s="450" t="s">
        <v>619</v>
      </c>
      <c r="D58" s="444">
        <f>E58*F6</f>
        <v>0</v>
      </c>
      <c r="E58" s="444">
        <f>F58*C6</f>
        <v>0</v>
      </c>
      <c r="F58" s="444">
        <v>0</v>
      </c>
      <c r="G58" s="245"/>
    </row>
    <row r="59" spans="1:10" ht="55.5" customHeight="1" x14ac:dyDescent="0.2">
      <c r="A59" s="194"/>
      <c r="B59" s="218" t="s">
        <v>623</v>
      </c>
      <c r="C59" s="196" t="s">
        <v>581</v>
      </c>
      <c r="D59" s="201">
        <f>E59*F6</f>
        <v>3816.864</v>
      </c>
      <c r="E59" s="201">
        <f>F59*C6</f>
        <v>318.072</v>
      </c>
      <c r="F59" s="201">
        <v>0.12</v>
      </c>
      <c r="G59" s="202">
        <f>D59</f>
        <v>3816.864</v>
      </c>
    </row>
    <row r="60" spans="1:10" ht="39" customHeight="1" x14ac:dyDescent="0.3">
      <c r="A60" s="212"/>
      <c r="B60" s="198" t="s">
        <v>624</v>
      </c>
      <c r="C60" s="196" t="s">
        <v>625</v>
      </c>
      <c r="D60" s="219">
        <f>E60*F6</f>
        <v>44530.079999999994</v>
      </c>
      <c r="E60" s="220">
        <f>F60*C6</f>
        <v>3710.8399999999997</v>
      </c>
      <c r="F60" s="219">
        <v>1.4</v>
      </c>
      <c r="G60" s="245">
        <f>D60</f>
        <v>44530.079999999994</v>
      </c>
    </row>
    <row r="61" spans="1:10" ht="31.5" customHeight="1" x14ac:dyDescent="0.25">
      <c r="A61" s="212"/>
      <c r="B61" s="449" t="s">
        <v>626</v>
      </c>
      <c r="C61" s="450" t="s">
        <v>619</v>
      </c>
      <c r="D61" s="444">
        <v>0</v>
      </c>
      <c r="E61" s="444">
        <v>0</v>
      </c>
      <c r="F61" s="444">
        <v>0</v>
      </c>
      <c r="G61" s="245"/>
    </row>
    <row r="62" spans="1:10" ht="27.95" customHeight="1" x14ac:dyDescent="0.25">
      <c r="A62" s="212"/>
      <c r="B62" s="451" t="s">
        <v>627</v>
      </c>
      <c r="C62" s="450" t="s">
        <v>619</v>
      </c>
      <c r="D62" s="444">
        <v>0</v>
      </c>
      <c r="E62" s="444">
        <v>0</v>
      </c>
      <c r="F62" s="444">
        <v>0</v>
      </c>
      <c r="G62" s="245"/>
    </row>
    <row r="63" spans="1:10" ht="31.5" customHeight="1" x14ac:dyDescent="0.25">
      <c r="A63" s="219"/>
      <c r="B63" s="221" t="s">
        <v>628</v>
      </c>
      <c r="C63" s="196"/>
      <c r="D63" s="222">
        <f>E63*F6</f>
        <v>207382.94399999996</v>
      </c>
      <c r="E63" s="206">
        <f>F63*C6</f>
        <v>17281.911999999997</v>
      </c>
      <c r="F63" s="201">
        <f>F44+F49+F59+F60</f>
        <v>6.52</v>
      </c>
      <c r="G63" s="251">
        <f>G60+G59+G49+G44</f>
        <v>230553.68399999998</v>
      </c>
    </row>
    <row r="64" spans="1:10" ht="33" customHeight="1" x14ac:dyDescent="0.25">
      <c r="A64" s="219" t="s">
        <v>629</v>
      </c>
      <c r="B64" s="394" t="s">
        <v>630</v>
      </c>
      <c r="C64" s="394"/>
      <c r="D64" s="394"/>
      <c r="E64" s="394"/>
      <c r="F64" s="394"/>
      <c r="G64" s="245"/>
    </row>
    <row r="65" spans="1:7" ht="22.5" customHeight="1" x14ac:dyDescent="0.25">
      <c r="A65" s="219"/>
      <c r="B65" s="223" t="s">
        <v>631</v>
      </c>
      <c r="C65" s="224" t="s">
        <v>632</v>
      </c>
      <c r="D65" s="225">
        <f>E65*F6</f>
        <v>0</v>
      </c>
      <c r="E65" s="225">
        <v>0</v>
      </c>
      <c r="F65" s="225">
        <v>0</v>
      </c>
      <c r="G65" s="245">
        <v>19841.240000000002</v>
      </c>
    </row>
    <row r="66" spans="1:7" ht="21" customHeight="1" x14ac:dyDescent="0.25">
      <c r="A66" s="219"/>
      <c r="B66" s="223" t="s">
        <v>633</v>
      </c>
      <c r="C66" s="224" t="s">
        <v>632</v>
      </c>
      <c r="D66" s="225">
        <f>E66*F6</f>
        <v>0</v>
      </c>
      <c r="E66" s="225">
        <v>0</v>
      </c>
      <c r="F66" s="225">
        <v>0</v>
      </c>
      <c r="G66" s="245">
        <v>27090.880000000001</v>
      </c>
    </row>
    <row r="67" spans="1:7" ht="18" customHeight="1" x14ac:dyDescent="0.25">
      <c r="A67" s="219"/>
      <c r="B67" s="223" t="s">
        <v>1024</v>
      </c>
      <c r="C67" s="224" t="s">
        <v>632</v>
      </c>
      <c r="D67" s="225">
        <v>0</v>
      </c>
      <c r="E67" s="225">
        <v>0</v>
      </c>
      <c r="F67" s="225">
        <v>0</v>
      </c>
      <c r="G67" s="245">
        <v>5109.25</v>
      </c>
    </row>
    <row r="68" spans="1:7" ht="18" customHeight="1" x14ac:dyDescent="0.25">
      <c r="A68" s="219"/>
      <c r="B68" s="223" t="s">
        <v>634</v>
      </c>
      <c r="C68" s="224" t="s">
        <v>632</v>
      </c>
      <c r="D68" s="225">
        <v>0</v>
      </c>
      <c r="E68" s="225">
        <v>0</v>
      </c>
      <c r="F68" s="225">
        <v>0</v>
      </c>
      <c r="G68" s="245">
        <v>3029.71</v>
      </c>
    </row>
    <row r="69" spans="1:7" ht="18" customHeight="1" x14ac:dyDescent="0.25">
      <c r="A69" s="219"/>
      <c r="B69" s="221" t="s">
        <v>635</v>
      </c>
      <c r="C69" s="224"/>
      <c r="D69" s="220">
        <f>D65+D66+D67+D68</f>
        <v>0</v>
      </c>
      <c r="E69" s="220">
        <f>F69*C6</f>
        <v>0</v>
      </c>
      <c r="F69" s="211">
        <f>F65+F66</f>
        <v>0</v>
      </c>
      <c r="G69" s="245">
        <f>SUM(G65:G68)</f>
        <v>55071.08</v>
      </c>
    </row>
    <row r="70" spans="1:7" ht="16.7" customHeight="1" x14ac:dyDescent="0.25">
      <c r="A70" s="227" t="s">
        <v>629</v>
      </c>
      <c r="B70" s="394" t="s">
        <v>636</v>
      </c>
      <c r="C70" s="394"/>
      <c r="D70" s="394"/>
      <c r="E70" s="394"/>
      <c r="F70" s="394"/>
      <c r="G70" s="245"/>
    </row>
    <row r="71" spans="1:7" ht="16.7" customHeight="1" x14ac:dyDescent="0.25">
      <c r="A71" s="216"/>
      <c r="B71" s="228" t="s">
        <v>637</v>
      </c>
      <c r="C71" s="216"/>
      <c r="D71" s="229">
        <f>E71*F6</f>
        <v>105281.83199999999</v>
      </c>
      <c r="E71" s="220">
        <f>F71*C6</f>
        <v>8773.485999999999</v>
      </c>
      <c r="F71" s="220">
        <v>3.31</v>
      </c>
      <c r="G71" s="248">
        <f>E71*F6</f>
        <v>105281.83199999999</v>
      </c>
    </row>
    <row r="72" spans="1:7" ht="16.7" customHeight="1" x14ac:dyDescent="0.25">
      <c r="A72" s="216"/>
      <c r="B72" s="223" t="s">
        <v>638</v>
      </c>
      <c r="C72" s="395" t="s">
        <v>581</v>
      </c>
      <c r="D72" s="250">
        <f>E72*F6</f>
        <v>60433.679999999993</v>
      </c>
      <c r="E72" s="250">
        <f>F72*C6</f>
        <v>5036.1399999999994</v>
      </c>
      <c r="F72" s="220">
        <v>1.9</v>
      </c>
      <c r="G72" s="249">
        <f>D72</f>
        <v>60433.679999999993</v>
      </c>
    </row>
    <row r="73" spans="1:7" ht="16.7" customHeight="1" x14ac:dyDescent="0.25">
      <c r="A73" s="216"/>
      <c r="B73" s="223" t="s">
        <v>639</v>
      </c>
      <c r="C73" s="396"/>
      <c r="D73" s="250">
        <f>E73*F6</f>
        <v>44848.151999999995</v>
      </c>
      <c r="E73" s="250">
        <f>F73*C6</f>
        <v>3737.3459999999995</v>
      </c>
      <c r="F73" s="220">
        <v>1.41</v>
      </c>
      <c r="G73" s="249">
        <f>D73</f>
        <v>44848.151999999995</v>
      </c>
    </row>
    <row r="74" spans="1:7" ht="22.5" customHeight="1" x14ac:dyDescent="0.3">
      <c r="A74" s="216"/>
      <c r="B74" s="228" t="s">
        <v>640</v>
      </c>
      <c r="C74" s="231"/>
      <c r="D74" s="230"/>
      <c r="E74" s="230"/>
      <c r="F74" s="232">
        <v>15.2</v>
      </c>
      <c r="G74" s="245"/>
    </row>
    <row r="75" spans="1:7" ht="18" customHeight="1" x14ac:dyDescent="0.3">
      <c r="A75" s="227"/>
      <c r="B75" s="228" t="s">
        <v>641</v>
      </c>
      <c r="C75" s="182"/>
      <c r="D75" s="229">
        <f>E75*F6</f>
        <v>578891.04</v>
      </c>
      <c r="E75" s="220">
        <f>F75*C6</f>
        <v>48240.92</v>
      </c>
      <c r="F75" s="233">
        <f>F71+F63+F42+F12+F69</f>
        <v>18.2</v>
      </c>
      <c r="G75" s="248">
        <f>G12+G42+G63+G69+G71</f>
        <v>1032562.0019999999</v>
      </c>
    </row>
    <row r="76" spans="1:7" ht="21" customHeight="1" x14ac:dyDescent="0.3">
      <c r="A76" s="227"/>
      <c r="B76" s="228" t="s">
        <v>642</v>
      </c>
      <c r="C76" s="182" t="s">
        <v>581</v>
      </c>
      <c r="D76" s="229">
        <f>E76*F6</f>
        <v>17493.960000000003</v>
      </c>
      <c r="E76" s="220">
        <f>F76*C6</f>
        <v>1457.8300000000002</v>
      </c>
      <c r="F76" s="233">
        <v>0.55000000000000004</v>
      </c>
      <c r="G76" s="245">
        <v>0</v>
      </c>
    </row>
    <row r="77" spans="1:7" ht="30.75" customHeight="1" x14ac:dyDescent="0.3">
      <c r="A77" s="227"/>
      <c r="B77" s="228" t="s">
        <v>1063</v>
      </c>
      <c r="C77" s="182" t="s">
        <v>619</v>
      </c>
      <c r="D77" s="229">
        <f>E77*F6</f>
        <v>17812.031999999999</v>
      </c>
      <c r="E77" s="220">
        <f>F77*C6</f>
        <v>1484.336</v>
      </c>
      <c r="F77" s="233">
        <v>0.56000000000000005</v>
      </c>
      <c r="G77" s="300">
        <v>50000</v>
      </c>
    </row>
    <row r="78" spans="1:7" ht="21" customHeight="1" x14ac:dyDescent="0.3">
      <c r="A78" s="227"/>
      <c r="B78" s="228" t="s">
        <v>1026</v>
      </c>
      <c r="C78" s="182" t="s">
        <v>581</v>
      </c>
      <c r="D78" s="234">
        <f>E78*F6</f>
        <v>43575.864000000001</v>
      </c>
      <c r="E78" s="220">
        <f>F78*C6</f>
        <v>3631.3220000000001</v>
      </c>
      <c r="F78" s="233">
        <v>1.37</v>
      </c>
      <c r="G78" s="247">
        <v>10875</v>
      </c>
    </row>
    <row r="79" spans="1:7" ht="21" customHeight="1" x14ac:dyDescent="0.3">
      <c r="A79" s="227"/>
      <c r="B79" s="221" t="s">
        <v>643</v>
      </c>
      <c r="C79" s="182" t="s">
        <v>592</v>
      </c>
      <c r="D79" s="229">
        <f>E79*F6</f>
        <v>657772.89599999995</v>
      </c>
      <c r="E79" s="220">
        <f>F79*C6</f>
        <v>54814.407999999996</v>
      </c>
      <c r="F79" s="233">
        <f>F75+F76+F77+F78</f>
        <v>20.68</v>
      </c>
      <c r="G79" s="248">
        <f>G75+G76+G77+G78</f>
        <v>1093437.0019999999</v>
      </c>
    </row>
    <row r="80" spans="1:7" ht="18.95" customHeight="1" x14ac:dyDescent="0.25">
      <c r="A80" s="235"/>
      <c r="B80" s="221" t="s">
        <v>644</v>
      </c>
      <c r="C80" s="236" t="s">
        <v>581</v>
      </c>
      <c r="D80" s="229">
        <f>E80*F6</f>
        <v>41985.504000000001</v>
      </c>
      <c r="E80" s="220">
        <f>F80*C6</f>
        <v>3498.7919999999999</v>
      </c>
      <c r="F80" s="220">
        <v>1.32</v>
      </c>
      <c r="G80" s="455">
        <v>47641</v>
      </c>
    </row>
    <row r="81" spans="1:8" ht="18.95" customHeight="1" x14ac:dyDescent="0.25">
      <c r="A81" s="235"/>
      <c r="B81" s="235" t="s">
        <v>645</v>
      </c>
      <c r="C81" s="235"/>
      <c r="D81" s="237">
        <f>E81*F6</f>
        <v>699758.39999999991</v>
      </c>
      <c r="E81" s="238">
        <f>F81*C6</f>
        <v>58313.2</v>
      </c>
      <c r="F81" s="238">
        <f>F79+F80</f>
        <v>22</v>
      </c>
      <c r="G81" s="248">
        <f>G79+G80</f>
        <v>1141078.0019999999</v>
      </c>
    </row>
    <row r="82" spans="1:8" ht="18.95" customHeight="1" x14ac:dyDescent="0.25">
      <c r="A82" s="235"/>
      <c r="B82" s="235" t="s">
        <v>646</v>
      </c>
      <c r="C82" s="235"/>
      <c r="D82" s="237">
        <f>E82*F6</f>
        <v>95421.599999999991</v>
      </c>
      <c r="E82" s="238">
        <f>F82*C6</f>
        <v>7951.7999999999993</v>
      </c>
      <c r="F82" s="238">
        <v>3</v>
      </c>
      <c r="G82" s="248">
        <v>126994.92</v>
      </c>
    </row>
    <row r="83" spans="1:8" ht="18.95" customHeight="1" x14ac:dyDescent="0.25">
      <c r="A83" s="235"/>
      <c r="B83" s="239" t="s">
        <v>1028</v>
      </c>
      <c r="C83" s="235"/>
      <c r="D83" s="237">
        <f>E83*F6</f>
        <v>795180</v>
      </c>
      <c r="E83" s="238">
        <f>E81+E82</f>
        <v>66265</v>
      </c>
      <c r="F83" s="238">
        <v>25</v>
      </c>
      <c r="G83" s="248">
        <f>G81+G82</f>
        <v>1268072.9219999998</v>
      </c>
    </row>
    <row r="84" spans="1:8" ht="18.95" customHeight="1" x14ac:dyDescent="0.25">
      <c r="A84" s="235"/>
      <c r="B84" s="239" t="s">
        <v>718</v>
      </c>
      <c r="C84" s="235"/>
      <c r="D84" s="237"/>
      <c r="E84" s="238"/>
      <c r="F84" s="238"/>
      <c r="G84" s="248">
        <v>899625.69</v>
      </c>
    </row>
    <row r="85" spans="1:8" ht="18.95" customHeight="1" x14ac:dyDescent="0.25">
      <c r="A85" s="235"/>
      <c r="B85" s="239" t="s">
        <v>527</v>
      </c>
      <c r="C85" s="235"/>
      <c r="D85" s="237"/>
      <c r="E85" s="238"/>
      <c r="F85" s="238"/>
      <c r="G85" s="248">
        <f>G84-G83</f>
        <v>-368447.23199999984</v>
      </c>
    </row>
    <row r="86" spans="1:8" ht="18.95" customHeight="1" x14ac:dyDescent="0.25">
      <c r="A86" s="235"/>
      <c r="B86" s="239" t="s">
        <v>1029</v>
      </c>
      <c r="C86" s="235"/>
      <c r="D86" s="237"/>
      <c r="E86" s="238"/>
      <c r="F86" s="238"/>
      <c r="G86" s="455">
        <v>46500</v>
      </c>
      <c r="H86" s="453">
        <f>G84+G86</f>
        <v>946125.69</v>
      </c>
    </row>
    <row r="87" spans="1:8" ht="18.95" customHeight="1" x14ac:dyDescent="0.25">
      <c r="A87" s="235"/>
      <c r="B87" s="283" t="s">
        <v>1030</v>
      </c>
      <c r="C87" s="235"/>
      <c r="D87" s="237"/>
      <c r="E87" s="238"/>
      <c r="F87" s="238"/>
      <c r="G87" s="248">
        <v>106513.22</v>
      </c>
    </row>
    <row r="88" spans="1:8" ht="18.95" customHeight="1" x14ac:dyDescent="0.25">
      <c r="A88" s="235"/>
      <c r="B88" s="280" t="s">
        <v>890</v>
      </c>
      <c r="C88" s="280"/>
      <c r="D88" s="281"/>
      <c r="E88" s="281"/>
      <c r="F88" s="282"/>
      <c r="G88" s="281">
        <v>2331.65</v>
      </c>
    </row>
    <row r="89" spans="1:8" ht="18.95" customHeight="1" x14ac:dyDescent="0.25">
      <c r="A89" s="235"/>
      <c r="B89" s="269" t="s">
        <v>891</v>
      </c>
      <c r="C89" s="269"/>
      <c r="D89" s="270"/>
      <c r="E89" s="270"/>
      <c r="F89" s="238"/>
      <c r="G89" s="270">
        <v>2436.2600000000002</v>
      </c>
    </row>
    <row r="90" spans="1:8" ht="18.95" customHeight="1" x14ac:dyDescent="0.25">
      <c r="A90" s="235"/>
      <c r="B90" s="269" t="s">
        <v>892</v>
      </c>
      <c r="C90" s="269"/>
      <c r="D90" s="270"/>
      <c r="E90" s="270"/>
      <c r="F90" s="238"/>
      <c r="G90" s="270">
        <v>5346.02</v>
      </c>
    </row>
    <row r="91" spans="1:8" ht="18.95" customHeight="1" x14ac:dyDescent="0.25">
      <c r="A91" s="235"/>
      <c r="B91" s="269" t="s">
        <v>893</v>
      </c>
      <c r="C91" s="269"/>
      <c r="D91" s="270"/>
      <c r="E91" s="270"/>
      <c r="F91" s="238"/>
      <c r="G91" s="270">
        <v>3639.31</v>
      </c>
    </row>
    <row r="92" spans="1:8" ht="18.95" customHeight="1" x14ac:dyDescent="0.25">
      <c r="A92" s="235"/>
      <c r="B92" s="269" t="s">
        <v>894</v>
      </c>
      <c r="C92" s="269"/>
      <c r="D92" s="270"/>
      <c r="E92" s="270"/>
      <c r="F92" s="238"/>
      <c r="G92" s="270">
        <v>2898.37</v>
      </c>
    </row>
    <row r="93" spans="1:8" ht="18.95" customHeight="1" x14ac:dyDescent="0.25">
      <c r="A93" s="235"/>
      <c r="B93" s="269" t="s">
        <v>895</v>
      </c>
      <c r="C93" s="269"/>
      <c r="D93" s="270"/>
      <c r="E93" s="270"/>
      <c r="F93" s="238"/>
      <c r="G93" s="270">
        <v>2586.9899999999998</v>
      </c>
    </row>
    <row r="94" spans="1:8" ht="24" customHeight="1" x14ac:dyDescent="0.2">
      <c r="A94" s="452"/>
      <c r="B94" s="269" t="s">
        <v>896</v>
      </c>
      <c r="C94" s="269"/>
      <c r="D94" s="270"/>
      <c r="E94" s="270"/>
      <c r="F94" s="178"/>
      <c r="G94" s="270">
        <v>5604.21</v>
      </c>
    </row>
    <row r="95" spans="1:8" ht="15.75" x14ac:dyDescent="0.25">
      <c r="A95" s="240"/>
      <c r="B95" s="241"/>
      <c r="C95" s="240"/>
      <c r="D95" s="240"/>
      <c r="E95" s="240"/>
      <c r="F95" s="178"/>
      <c r="G95" s="178"/>
    </row>
    <row r="96" spans="1:8" ht="15.75" x14ac:dyDescent="0.25">
      <c r="A96" s="240"/>
      <c r="B96" s="241"/>
      <c r="C96" s="240"/>
      <c r="D96" s="240"/>
      <c r="E96" s="240"/>
      <c r="F96" s="178"/>
      <c r="G96" s="178"/>
    </row>
    <row r="97" spans="1:7" ht="15.75" x14ac:dyDescent="0.25">
      <c r="A97" s="242">
        <v>0.06</v>
      </c>
      <c r="B97" s="241"/>
      <c r="C97" s="240"/>
      <c r="D97" s="240"/>
      <c r="E97" s="240"/>
      <c r="F97" s="178"/>
      <c r="G97" s="178"/>
    </row>
    <row r="98" spans="1:7" x14ac:dyDescent="0.2">
      <c r="A98" s="243"/>
      <c r="B98" s="243"/>
      <c r="C98" s="243"/>
      <c r="D98" s="243"/>
      <c r="E98" s="243"/>
    </row>
    <row r="99" spans="1:7" x14ac:dyDescent="0.2">
      <c r="C99" s="244"/>
      <c r="D99" s="244"/>
      <c r="E99" s="244"/>
    </row>
    <row r="100" spans="1:7" x14ac:dyDescent="0.2">
      <c r="C100" s="244"/>
      <c r="D100" s="244"/>
      <c r="E100" s="244"/>
    </row>
    <row r="101" spans="1:7" x14ac:dyDescent="0.2">
      <c r="C101" s="244"/>
      <c r="D101" s="244"/>
      <c r="E101" s="244"/>
    </row>
    <row r="102" spans="1:7" x14ac:dyDescent="0.2">
      <c r="C102" s="244"/>
      <c r="D102" s="244"/>
      <c r="E102" s="244"/>
    </row>
    <row r="103" spans="1:7" x14ac:dyDescent="0.2">
      <c r="C103" s="244"/>
      <c r="D103" s="244"/>
      <c r="E103" s="244"/>
    </row>
    <row r="104" spans="1:7" x14ac:dyDescent="0.2">
      <c r="C104" s="244"/>
      <c r="D104" s="244"/>
      <c r="E104" s="244"/>
    </row>
    <row r="105" spans="1:7" x14ac:dyDescent="0.2">
      <c r="C105" s="244"/>
      <c r="D105" s="244"/>
      <c r="E105" s="244"/>
    </row>
    <row r="106" spans="1:7" x14ac:dyDescent="0.2">
      <c r="C106" s="244"/>
      <c r="D106" s="244"/>
      <c r="E106" s="244"/>
    </row>
    <row r="107" spans="1:7" x14ac:dyDescent="0.2">
      <c r="C107" s="244"/>
      <c r="D107" s="244"/>
      <c r="E107" s="244"/>
    </row>
    <row r="108" spans="1:7" x14ac:dyDescent="0.2">
      <c r="C108" s="244"/>
      <c r="D108" s="244"/>
      <c r="E108" s="244"/>
    </row>
    <row r="109" spans="1:7" x14ac:dyDescent="0.2">
      <c r="C109" s="244"/>
      <c r="D109" s="244"/>
      <c r="E109" s="244"/>
    </row>
    <row r="110" spans="1:7" x14ac:dyDescent="0.2">
      <c r="C110" s="244"/>
      <c r="D110" s="244"/>
      <c r="E110" s="244"/>
    </row>
    <row r="111" spans="1:7" x14ac:dyDescent="0.2">
      <c r="C111" s="244"/>
      <c r="D111" s="244"/>
      <c r="E111" s="244"/>
    </row>
    <row r="112" spans="1:7" x14ac:dyDescent="0.2">
      <c r="C112" s="244"/>
      <c r="D112" s="244"/>
      <c r="E112" s="244"/>
    </row>
    <row r="113" spans="3:5" x14ac:dyDescent="0.2">
      <c r="C113" s="244"/>
      <c r="D113" s="244"/>
      <c r="E113" s="244"/>
    </row>
    <row r="114" spans="3:5" x14ac:dyDescent="0.2">
      <c r="C114" s="244"/>
      <c r="D114" s="244"/>
      <c r="E114" s="244"/>
    </row>
    <row r="115" spans="3:5" x14ac:dyDescent="0.2">
      <c r="C115" s="244"/>
      <c r="D115" s="244"/>
      <c r="E115" s="244"/>
    </row>
    <row r="116" spans="3:5" x14ac:dyDescent="0.2">
      <c r="C116" s="244"/>
      <c r="D116" s="244"/>
      <c r="E116" s="244"/>
    </row>
    <row r="117" spans="3:5" x14ac:dyDescent="0.2">
      <c r="C117" s="244"/>
      <c r="D117" s="244"/>
      <c r="E117" s="244"/>
    </row>
    <row r="118" spans="3:5" x14ac:dyDescent="0.2">
      <c r="C118" s="244"/>
      <c r="D118" s="244"/>
      <c r="E118" s="244"/>
    </row>
    <row r="119" spans="3:5" x14ac:dyDescent="0.2">
      <c r="C119" s="244"/>
      <c r="D119" s="244"/>
      <c r="E119" s="244"/>
    </row>
    <row r="120" spans="3:5" x14ac:dyDescent="0.2">
      <c r="C120" s="244"/>
      <c r="D120" s="244"/>
      <c r="E120" s="244"/>
    </row>
    <row r="121" spans="3:5" x14ac:dyDescent="0.2">
      <c r="C121" s="244"/>
      <c r="D121" s="244"/>
      <c r="E121" s="244"/>
    </row>
    <row r="122" spans="3:5" x14ac:dyDescent="0.2">
      <c r="C122" s="244"/>
      <c r="D122" s="244"/>
      <c r="E122" s="244"/>
    </row>
    <row r="123" spans="3:5" x14ac:dyDescent="0.2">
      <c r="C123" s="244"/>
      <c r="D123" s="244"/>
      <c r="E123" s="244"/>
    </row>
    <row r="124" spans="3:5" x14ac:dyDescent="0.2">
      <c r="C124" s="244"/>
      <c r="D124" s="244"/>
      <c r="E124" s="244"/>
    </row>
    <row r="125" spans="3:5" x14ac:dyDescent="0.2">
      <c r="C125" s="244"/>
      <c r="D125" s="244"/>
      <c r="E125" s="244"/>
    </row>
    <row r="126" spans="3:5" x14ac:dyDescent="0.2">
      <c r="C126" s="244"/>
      <c r="D126" s="244"/>
      <c r="E126" s="244"/>
    </row>
    <row r="127" spans="3:5" x14ac:dyDescent="0.2">
      <c r="C127" s="244"/>
      <c r="D127" s="244"/>
      <c r="E127" s="244"/>
    </row>
    <row r="128" spans="3:5" x14ac:dyDescent="0.2">
      <c r="C128" s="244"/>
      <c r="D128" s="244"/>
      <c r="E128" s="244"/>
    </row>
    <row r="129" spans="3:5" x14ac:dyDescent="0.2">
      <c r="C129" s="244"/>
      <c r="D129" s="244"/>
      <c r="E129" s="244"/>
    </row>
    <row r="130" spans="3:5" x14ac:dyDescent="0.2">
      <c r="C130" s="244"/>
      <c r="D130" s="244"/>
      <c r="E130" s="244"/>
    </row>
    <row r="131" spans="3:5" x14ac:dyDescent="0.2">
      <c r="C131" s="244"/>
      <c r="D131" s="244"/>
      <c r="E131" s="244"/>
    </row>
    <row r="132" spans="3:5" x14ac:dyDescent="0.2">
      <c r="C132" s="244"/>
      <c r="D132" s="244"/>
      <c r="E132" s="244"/>
    </row>
    <row r="133" spans="3:5" x14ac:dyDescent="0.2">
      <c r="C133" s="244"/>
      <c r="D133" s="244"/>
      <c r="E133" s="244"/>
    </row>
    <row r="134" spans="3:5" x14ac:dyDescent="0.2">
      <c r="C134" s="244"/>
      <c r="D134" s="244"/>
      <c r="E134" s="244"/>
    </row>
    <row r="135" spans="3:5" x14ac:dyDescent="0.2">
      <c r="C135" s="244"/>
      <c r="D135" s="244"/>
      <c r="E135" s="244"/>
    </row>
    <row r="136" spans="3:5" x14ac:dyDescent="0.2">
      <c r="C136" s="244"/>
      <c r="D136" s="244"/>
      <c r="E136" s="244"/>
    </row>
    <row r="137" spans="3:5" x14ac:dyDescent="0.2">
      <c r="C137" s="244"/>
      <c r="D137" s="244"/>
      <c r="E137" s="244"/>
    </row>
    <row r="138" spans="3:5" x14ac:dyDescent="0.2">
      <c r="C138" s="244"/>
      <c r="D138" s="244"/>
      <c r="E138" s="244"/>
    </row>
    <row r="139" spans="3:5" x14ac:dyDescent="0.2">
      <c r="C139" s="244"/>
      <c r="D139" s="244"/>
      <c r="E139" s="244"/>
    </row>
    <row r="140" spans="3:5" x14ac:dyDescent="0.2">
      <c r="C140" s="244"/>
      <c r="D140" s="244"/>
      <c r="E140" s="244"/>
    </row>
    <row r="141" spans="3:5" x14ac:dyDescent="0.2">
      <c r="C141" s="244"/>
      <c r="D141" s="244"/>
      <c r="E141" s="244"/>
    </row>
    <row r="142" spans="3:5" x14ac:dyDescent="0.2">
      <c r="C142" s="244"/>
      <c r="D142" s="244"/>
      <c r="E142" s="244"/>
    </row>
    <row r="143" spans="3:5" x14ac:dyDescent="0.2">
      <c r="C143" s="244"/>
      <c r="D143" s="244"/>
      <c r="E143" s="244"/>
    </row>
    <row r="144" spans="3:5" x14ac:dyDescent="0.2">
      <c r="C144" s="244"/>
      <c r="D144" s="244"/>
      <c r="E144" s="244"/>
    </row>
  </sheetData>
  <sheetProtection selectLockedCells="1" selectUnlockedCells="1"/>
  <mergeCells count="41">
    <mergeCell ref="C72:C73"/>
    <mergeCell ref="D50:D53"/>
    <mergeCell ref="E50:E53"/>
    <mergeCell ref="F50:F53"/>
    <mergeCell ref="G50:G53"/>
    <mergeCell ref="B64:F64"/>
    <mergeCell ref="B70:F70"/>
    <mergeCell ref="G37:G38"/>
    <mergeCell ref="B43:F43"/>
    <mergeCell ref="A44:A47"/>
    <mergeCell ref="D45:D47"/>
    <mergeCell ref="E45:E47"/>
    <mergeCell ref="F45:F47"/>
    <mergeCell ref="B24:F24"/>
    <mergeCell ref="B25:F25"/>
    <mergeCell ref="B26:F26"/>
    <mergeCell ref="B27:F27"/>
    <mergeCell ref="B28:F28"/>
    <mergeCell ref="C37:C38"/>
    <mergeCell ref="D37:D38"/>
    <mergeCell ref="E37:E38"/>
    <mergeCell ref="F37:F38"/>
    <mergeCell ref="B18:F18"/>
    <mergeCell ref="B19:F19"/>
    <mergeCell ref="B20:F20"/>
    <mergeCell ref="B21:F21"/>
    <mergeCell ref="B22:F22"/>
    <mergeCell ref="B23:F23"/>
    <mergeCell ref="C7:E7"/>
    <mergeCell ref="C8:E8"/>
    <mergeCell ref="B11:F11"/>
    <mergeCell ref="B15:F15"/>
    <mergeCell ref="B16:F16"/>
    <mergeCell ref="B17:F17"/>
    <mergeCell ref="A2:E2"/>
    <mergeCell ref="A3:F3"/>
    <mergeCell ref="A4:B4"/>
    <mergeCell ref="C4:E4"/>
    <mergeCell ref="C5:E5"/>
    <mergeCell ref="A6:B6"/>
    <mergeCell ref="C6:E6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8">
    <tabColor rgb="FF92D050"/>
  </sheetPr>
  <dimension ref="A1:L94"/>
  <sheetViews>
    <sheetView topLeftCell="A49" workbookViewId="0">
      <selection activeCell="E57" sqref="E57"/>
    </sheetView>
  </sheetViews>
  <sheetFormatPr defaultRowHeight="15" x14ac:dyDescent="0.25"/>
  <cols>
    <col min="1" max="1" width="4.5703125" customWidth="1"/>
    <col min="2" max="2" width="43.42578125" customWidth="1"/>
    <col min="3" max="3" width="11.42578125" customWidth="1"/>
    <col min="4" max="4" width="10.140625" customWidth="1"/>
    <col min="5" max="5" width="11.5703125" customWidth="1"/>
    <col min="6" max="6" width="10" customWidth="1"/>
    <col min="10" max="10" width="9.5703125" bestFit="1" customWidth="1"/>
    <col min="12" max="12" width="10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536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93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517</v>
      </c>
      <c r="C13" s="5"/>
      <c r="D13" s="18"/>
      <c r="E13" s="81">
        <v>349889.98</v>
      </c>
    </row>
    <row r="14" spans="1:6" x14ac:dyDescent="0.25">
      <c r="A14" s="13" t="s">
        <v>14</v>
      </c>
      <c r="B14" s="5" t="s">
        <v>490</v>
      </c>
      <c r="C14" s="5"/>
      <c r="D14" s="18"/>
      <c r="E14" s="72" t="e">
        <f>#REF!</f>
        <v>#REF!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1084311.49</v>
      </c>
    </row>
    <row r="18" spans="1:6" x14ac:dyDescent="0.25">
      <c r="A18" s="13"/>
      <c r="B18" s="25" t="s">
        <v>19</v>
      </c>
      <c r="C18" s="26"/>
      <c r="D18" s="27"/>
      <c r="E18" s="15">
        <v>1144645.3500000001</v>
      </c>
    </row>
    <row r="19" spans="1:6" x14ac:dyDescent="0.25">
      <c r="A19" s="13"/>
      <c r="B19" s="25" t="s">
        <v>20</v>
      </c>
      <c r="C19" s="26"/>
      <c r="D19" s="27"/>
      <c r="E19" s="15">
        <v>1144645.3500000001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12300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923</v>
      </c>
      <c r="C23" s="62"/>
      <c r="D23" s="65"/>
      <c r="E23" s="65">
        <v>4411.22</v>
      </c>
      <c r="F23" s="266"/>
    </row>
    <row r="24" spans="1:6" x14ac:dyDescent="0.25">
      <c r="A24" s="13"/>
      <c r="B24" s="62" t="s">
        <v>924</v>
      </c>
      <c r="C24" s="62"/>
      <c r="D24" s="65"/>
      <c r="E24" s="65">
        <v>4403.04</v>
      </c>
    </row>
    <row r="25" spans="1:6" x14ac:dyDescent="0.25">
      <c r="A25" s="13"/>
      <c r="B25" s="62" t="s">
        <v>270</v>
      </c>
      <c r="C25" s="62"/>
      <c r="D25" s="65"/>
      <c r="E25" s="65">
        <v>60233.2</v>
      </c>
    </row>
    <row r="26" spans="1:6" x14ac:dyDescent="0.25">
      <c r="A26" s="13"/>
      <c r="B26" s="62" t="s">
        <v>925</v>
      </c>
      <c r="C26" s="62"/>
      <c r="D26" s="65"/>
      <c r="E26" s="65">
        <v>10487.58</v>
      </c>
    </row>
    <row r="27" spans="1:6" x14ac:dyDescent="0.25">
      <c r="A27" s="13"/>
      <c r="B27" s="62" t="s">
        <v>271</v>
      </c>
      <c r="C27" s="62"/>
      <c r="D27" s="65"/>
      <c r="E27" s="65">
        <v>4705.1000000000004</v>
      </c>
    </row>
    <row r="28" spans="1:6" x14ac:dyDescent="0.25">
      <c r="A28" s="13"/>
      <c r="B28" s="62" t="s">
        <v>926</v>
      </c>
      <c r="C28" s="62"/>
      <c r="D28" s="65"/>
      <c r="E28" s="65">
        <v>3299.38</v>
      </c>
    </row>
    <row r="29" spans="1:6" x14ac:dyDescent="0.25">
      <c r="A29" s="13"/>
      <c r="B29" s="62" t="s">
        <v>927</v>
      </c>
      <c r="C29" s="62"/>
      <c r="D29" s="65"/>
      <c r="E29" s="65">
        <v>7548.02</v>
      </c>
    </row>
    <row r="30" spans="1:6" x14ac:dyDescent="0.25">
      <c r="A30" s="13"/>
      <c r="B30" s="62" t="s">
        <v>272</v>
      </c>
      <c r="C30" s="62"/>
      <c r="D30" s="65"/>
      <c r="E30" s="65">
        <v>116054.44</v>
      </c>
    </row>
    <row r="31" spans="1:6" x14ac:dyDescent="0.25">
      <c r="A31" s="13"/>
      <c r="B31" s="132"/>
      <c r="C31" s="133"/>
      <c r="D31" s="134"/>
      <c r="E31" s="135"/>
    </row>
    <row r="32" spans="1:6" x14ac:dyDescent="0.25">
      <c r="A32" s="13" t="s">
        <v>24</v>
      </c>
      <c r="B32" s="11" t="s">
        <v>36</v>
      </c>
      <c r="C32" s="11"/>
      <c r="D32" s="11"/>
      <c r="E32" s="14"/>
      <c r="F32" s="28"/>
    </row>
    <row r="33" spans="1:12" x14ac:dyDescent="0.25">
      <c r="A33" s="13"/>
      <c r="B33" s="11" t="s">
        <v>38</v>
      </c>
      <c r="C33" s="11"/>
      <c r="D33" s="11"/>
      <c r="E33" s="14"/>
      <c r="F33" s="28"/>
    </row>
    <row r="34" spans="1:12" x14ac:dyDescent="0.25">
      <c r="A34" s="13"/>
      <c r="B34" s="11" t="s">
        <v>37</v>
      </c>
      <c r="C34" s="5"/>
      <c r="D34" s="5"/>
      <c r="E34" s="1"/>
    </row>
    <row r="35" spans="1:12" x14ac:dyDescent="0.25">
      <c r="A35" s="8" t="s">
        <v>27</v>
      </c>
      <c r="B35" s="365" t="s">
        <v>28</v>
      </c>
      <c r="C35" s="366"/>
      <c r="D35" s="6"/>
      <c r="E35" s="12" t="s">
        <v>29</v>
      </c>
    </row>
    <row r="36" spans="1:12" x14ac:dyDescent="0.25">
      <c r="A36" s="8">
        <v>1</v>
      </c>
      <c r="B36" s="362" t="s">
        <v>484</v>
      </c>
      <c r="C36" s="363"/>
      <c r="D36" s="6"/>
      <c r="E36" s="76">
        <v>101554.75</v>
      </c>
      <c r="J36" s="75"/>
      <c r="L36" s="75"/>
    </row>
    <row r="37" spans="1:12" x14ac:dyDescent="0.25">
      <c r="A37" s="8">
        <v>2</v>
      </c>
      <c r="B37" s="360" t="s">
        <v>380</v>
      </c>
      <c r="C37" s="360"/>
      <c r="D37" s="6"/>
      <c r="E37" s="88">
        <f>'[3]М19-21'!$F$11</f>
        <v>6659.3280000000013</v>
      </c>
    </row>
    <row r="38" spans="1:12" x14ac:dyDescent="0.25">
      <c r="A38" s="8">
        <v>3</v>
      </c>
      <c r="B38" s="359" t="s">
        <v>381</v>
      </c>
      <c r="C38" s="359"/>
      <c r="D38" s="6"/>
      <c r="E38" s="76">
        <f>'[3]М19-21'!$F$12</f>
        <v>22891.440000000002</v>
      </c>
    </row>
    <row r="39" spans="1:12" x14ac:dyDescent="0.25">
      <c r="A39" s="8">
        <v>4</v>
      </c>
      <c r="B39" s="31" t="s">
        <v>509</v>
      </c>
      <c r="C39" s="31"/>
      <c r="D39" s="6"/>
      <c r="E39" s="76">
        <f>'[3]М19-21'!$F$13</f>
        <v>6243.12</v>
      </c>
    </row>
    <row r="40" spans="1:12" x14ac:dyDescent="0.25">
      <c r="A40" s="8">
        <v>5</v>
      </c>
      <c r="B40" s="359" t="s">
        <v>2</v>
      </c>
      <c r="C40" s="359"/>
      <c r="D40" s="6"/>
      <c r="E40" s="88">
        <v>2566.96</v>
      </c>
      <c r="J40" s="88"/>
      <c r="L40" s="75"/>
    </row>
    <row r="41" spans="1:12" x14ac:dyDescent="0.25">
      <c r="A41" s="8">
        <v>6</v>
      </c>
      <c r="B41" s="359" t="s">
        <v>3</v>
      </c>
      <c r="C41" s="359"/>
      <c r="D41" s="6"/>
      <c r="E41" s="88">
        <v>8000</v>
      </c>
      <c r="J41" s="88"/>
      <c r="L41" s="75"/>
    </row>
    <row r="42" spans="1:12" x14ac:dyDescent="0.25">
      <c r="A42" s="8">
        <v>7</v>
      </c>
      <c r="B42" s="360" t="s">
        <v>30</v>
      </c>
      <c r="C42" s="360"/>
      <c r="D42" s="6"/>
      <c r="E42" s="88">
        <f>'[3]М19-21'!$F$17</f>
        <v>27053.52</v>
      </c>
    </row>
    <row r="43" spans="1:12" x14ac:dyDescent="0.25">
      <c r="A43" s="8">
        <v>8</v>
      </c>
      <c r="B43" s="359" t="s">
        <v>382</v>
      </c>
      <c r="C43" s="359"/>
      <c r="D43" s="6"/>
      <c r="E43" s="76">
        <v>39771.54</v>
      </c>
      <c r="J43" s="76"/>
      <c r="L43" s="75"/>
    </row>
    <row r="44" spans="1:12" x14ac:dyDescent="0.25">
      <c r="A44" s="8">
        <v>9</v>
      </c>
      <c r="B44" s="359" t="s">
        <v>383</v>
      </c>
      <c r="C44" s="359"/>
      <c r="D44" s="6"/>
      <c r="E44" s="76">
        <v>2081.04</v>
      </c>
      <c r="J44" s="76"/>
      <c r="L44" s="75"/>
    </row>
    <row r="45" spans="1:12" x14ac:dyDescent="0.25">
      <c r="A45" s="8">
        <v>10</v>
      </c>
      <c r="B45" s="360" t="s">
        <v>384</v>
      </c>
      <c r="C45" s="360"/>
      <c r="D45" s="6"/>
      <c r="E45" s="76">
        <v>416.21</v>
      </c>
      <c r="J45" s="75"/>
      <c r="L45" s="75"/>
    </row>
    <row r="46" spans="1:12" x14ac:dyDescent="0.25">
      <c r="A46" s="8">
        <v>11</v>
      </c>
      <c r="B46" s="359" t="s">
        <v>385</v>
      </c>
      <c r="C46" s="359"/>
      <c r="D46" s="6"/>
      <c r="E46" s="76">
        <f>'[3]М19-21'!$F$24</f>
        <v>110295.12</v>
      </c>
    </row>
    <row r="47" spans="1:12" x14ac:dyDescent="0.25">
      <c r="A47" s="8">
        <v>12</v>
      </c>
      <c r="B47" s="362" t="s">
        <v>1241</v>
      </c>
      <c r="C47" s="363"/>
      <c r="D47" s="6"/>
      <c r="E47" s="76">
        <v>33000</v>
      </c>
      <c r="L47" s="75"/>
    </row>
    <row r="48" spans="1:12" x14ac:dyDescent="0.25">
      <c r="A48" s="8">
        <v>13</v>
      </c>
      <c r="B48" s="362" t="s">
        <v>412</v>
      </c>
      <c r="C48" s="363"/>
      <c r="D48" s="6"/>
      <c r="E48" s="76">
        <v>0</v>
      </c>
      <c r="L48" s="75"/>
    </row>
    <row r="49" spans="1:12" x14ac:dyDescent="0.25">
      <c r="A49" s="8">
        <v>14</v>
      </c>
      <c r="B49" s="359" t="s">
        <v>386</v>
      </c>
      <c r="C49" s="359"/>
      <c r="D49" s="6"/>
      <c r="E49" s="76">
        <f>'[3]М19-21'!$F$26</f>
        <v>183963.93599999999</v>
      </c>
    </row>
    <row r="50" spans="1:12" x14ac:dyDescent="0.25">
      <c r="A50" s="8">
        <v>15</v>
      </c>
      <c r="B50" s="362" t="s">
        <v>409</v>
      </c>
      <c r="C50" s="363"/>
      <c r="D50" s="6"/>
      <c r="E50" s="76">
        <v>19023.189999999999</v>
      </c>
      <c r="L50" s="75"/>
    </row>
    <row r="51" spans="1:12" x14ac:dyDescent="0.25">
      <c r="A51" s="8">
        <v>16</v>
      </c>
      <c r="B51" s="359" t="s">
        <v>387</v>
      </c>
      <c r="C51" s="359"/>
      <c r="D51" s="6"/>
      <c r="E51" s="76">
        <v>116538.2</v>
      </c>
    </row>
    <row r="52" spans="1:12" x14ac:dyDescent="0.25">
      <c r="A52" s="8">
        <v>17</v>
      </c>
      <c r="B52" s="359" t="s">
        <v>393</v>
      </c>
      <c r="C52" s="359"/>
      <c r="D52" s="6"/>
      <c r="E52" s="76">
        <f>'[3]М19-21'!$F$28</f>
        <v>4994.4959999999992</v>
      </c>
    </row>
    <row r="53" spans="1:12" x14ac:dyDescent="0.25">
      <c r="A53" s="8">
        <v>18</v>
      </c>
      <c r="B53" s="359" t="s">
        <v>388</v>
      </c>
      <c r="C53" s="359"/>
      <c r="D53" s="6"/>
      <c r="E53" s="76">
        <v>103312.44</v>
      </c>
      <c r="J53" s="75"/>
      <c r="L53" s="75"/>
    </row>
    <row r="54" spans="1:12" x14ac:dyDescent="0.25">
      <c r="A54" s="8">
        <v>19</v>
      </c>
      <c r="B54" s="359" t="s">
        <v>53</v>
      </c>
      <c r="C54" s="359"/>
      <c r="D54" s="6"/>
      <c r="E54" s="76">
        <v>150668.04</v>
      </c>
      <c r="L54" s="75"/>
    </row>
    <row r="55" spans="1:12" x14ac:dyDescent="0.25">
      <c r="A55" s="8">
        <v>20</v>
      </c>
      <c r="B55" s="362" t="s">
        <v>4</v>
      </c>
      <c r="C55" s="363"/>
      <c r="D55" s="6"/>
      <c r="E55" s="76">
        <f>'[3]М19-21'!$F$31</f>
        <v>160240.08000000002</v>
      </c>
    </row>
    <row r="56" spans="1:12" x14ac:dyDescent="0.25">
      <c r="A56" s="8">
        <v>21</v>
      </c>
      <c r="B56" s="359" t="s">
        <v>461</v>
      </c>
      <c r="C56" s="359"/>
      <c r="D56" s="6"/>
      <c r="E56" s="76">
        <f>[4]М19!$E$56</f>
        <v>69133.26938925001</v>
      </c>
      <c r="J56" s="75"/>
      <c r="L56" s="75"/>
    </row>
    <row r="57" spans="1:12" x14ac:dyDescent="0.25">
      <c r="A57" s="8">
        <v>22</v>
      </c>
      <c r="B57" s="362" t="s">
        <v>480</v>
      </c>
      <c r="C57" s="363"/>
      <c r="D57" s="6"/>
      <c r="E57" s="76">
        <v>61845.46</v>
      </c>
      <c r="L57" s="75"/>
    </row>
    <row r="58" spans="1:12" x14ac:dyDescent="0.25">
      <c r="A58" s="8">
        <v>23</v>
      </c>
      <c r="B58" s="362" t="s">
        <v>481</v>
      </c>
      <c r="C58" s="363"/>
      <c r="D58" s="6"/>
      <c r="E58" s="76">
        <v>3136.34</v>
      </c>
      <c r="L58" s="75"/>
    </row>
    <row r="59" spans="1:12" x14ac:dyDescent="0.25">
      <c r="A59" s="8">
        <v>24</v>
      </c>
      <c r="B59" s="362" t="s">
        <v>482</v>
      </c>
      <c r="C59" s="363"/>
      <c r="D59" s="6"/>
      <c r="E59" s="76">
        <v>17006.87</v>
      </c>
      <c r="L59" s="75"/>
    </row>
    <row r="60" spans="1:12" x14ac:dyDescent="0.25">
      <c r="A60" s="8">
        <v>25</v>
      </c>
      <c r="B60" s="362" t="s">
        <v>483</v>
      </c>
      <c r="C60" s="363"/>
      <c r="D60" s="6"/>
      <c r="E60" s="76">
        <v>6266.58</v>
      </c>
      <c r="L60" s="75"/>
    </row>
    <row r="61" spans="1:12" x14ac:dyDescent="0.25">
      <c r="A61" s="8">
        <v>26</v>
      </c>
      <c r="B61" s="364" t="s">
        <v>488</v>
      </c>
      <c r="C61" s="364"/>
      <c r="D61" s="6"/>
      <c r="E61" s="83">
        <f>SUM(E36:E60)</f>
        <v>1256661.9293892502</v>
      </c>
      <c r="J61" s="80"/>
    </row>
    <row r="62" spans="1:12" x14ac:dyDescent="0.25">
      <c r="A62" s="8">
        <v>27</v>
      </c>
      <c r="B62" s="364" t="s">
        <v>489</v>
      </c>
      <c r="C62" s="361"/>
      <c r="D62" s="6"/>
      <c r="E62" s="83">
        <f>E19+B21</f>
        <v>1156945.3500000001</v>
      </c>
      <c r="J62" s="105"/>
    </row>
    <row r="63" spans="1:12" x14ac:dyDescent="0.25">
      <c r="F63" s="79"/>
    </row>
    <row r="64" spans="1:12" x14ac:dyDescent="0.25">
      <c r="A64" s="28" t="s">
        <v>31</v>
      </c>
      <c r="B64" s="5" t="s">
        <v>429</v>
      </c>
    </row>
    <row r="65" spans="1:6" x14ac:dyDescent="0.25">
      <c r="B65" s="11" t="s">
        <v>35</v>
      </c>
    </row>
    <row r="66" spans="1:6" x14ac:dyDescent="0.25">
      <c r="A66" s="38" t="s">
        <v>27</v>
      </c>
      <c r="B66" s="36" t="s">
        <v>39</v>
      </c>
      <c r="C66" s="33" t="s">
        <v>42</v>
      </c>
      <c r="D66" s="298" t="s">
        <v>1067</v>
      </c>
      <c r="E66" s="33" t="s">
        <v>43</v>
      </c>
    </row>
    <row r="67" spans="1:6" x14ac:dyDescent="0.25">
      <c r="A67" s="119" t="s">
        <v>9</v>
      </c>
      <c r="B67" s="298" t="s">
        <v>1114</v>
      </c>
      <c r="C67" s="306" t="s">
        <v>428</v>
      </c>
      <c r="D67" s="57">
        <v>124</v>
      </c>
      <c r="E67" s="57">
        <v>7200</v>
      </c>
    </row>
    <row r="68" spans="1:6" x14ac:dyDescent="0.25">
      <c r="A68" s="119" t="s">
        <v>13</v>
      </c>
      <c r="B68" s="298" t="s">
        <v>1056</v>
      </c>
      <c r="C68" s="306" t="s">
        <v>421</v>
      </c>
      <c r="D68" s="57"/>
      <c r="E68" s="57">
        <v>9850</v>
      </c>
    </row>
    <row r="69" spans="1:6" x14ac:dyDescent="0.25">
      <c r="A69" s="110" t="s">
        <v>14</v>
      </c>
      <c r="B69" s="297" t="s">
        <v>1170</v>
      </c>
      <c r="C69" s="315" t="s">
        <v>443</v>
      </c>
      <c r="D69" s="110">
        <v>68</v>
      </c>
      <c r="E69" s="110">
        <v>38047</v>
      </c>
    </row>
    <row r="70" spans="1:6" x14ac:dyDescent="0.25">
      <c r="A70" s="110">
        <v>4</v>
      </c>
      <c r="B70" s="324" t="s">
        <v>1199</v>
      </c>
      <c r="C70" s="327" t="s">
        <v>436</v>
      </c>
      <c r="D70" s="110">
        <v>33</v>
      </c>
      <c r="E70" s="110">
        <v>9900</v>
      </c>
    </row>
    <row r="71" spans="1:6" x14ac:dyDescent="0.25">
      <c r="A71" s="110">
        <v>5</v>
      </c>
      <c r="B71" s="324" t="s">
        <v>1232</v>
      </c>
      <c r="C71" s="327" t="s">
        <v>432</v>
      </c>
      <c r="D71" s="110">
        <v>95</v>
      </c>
      <c r="E71" s="110">
        <v>33000</v>
      </c>
    </row>
    <row r="72" spans="1:6" x14ac:dyDescent="0.25">
      <c r="A72" s="93"/>
      <c r="B72" s="333"/>
      <c r="C72" s="328"/>
      <c r="D72" s="93"/>
      <c r="E72" s="93"/>
    </row>
    <row r="73" spans="1:6" x14ac:dyDescent="0.25">
      <c r="A73" s="28" t="s">
        <v>32</v>
      </c>
      <c r="B73" s="28" t="s">
        <v>44</v>
      </c>
      <c r="C73" s="28"/>
      <c r="D73" s="28"/>
      <c r="E73" s="28"/>
      <c r="F73" s="28"/>
    </row>
    <row r="74" spans="1:6" x14ac:dyDescent="0.25">
      <c r="B74" s="28" t="s">
        <v>45</v>
      </c>
      <c r="C74" s="28"/>
      <c r="D74" s="28"/>
      <c r="E74" s="28"/>
      <c r="F74" s="28"/>
    </row>
    <row r="75" spans="1:6" x14ac:dyDescent="0.25">
      <c r="B75" s="28" t="s">
        <v>46</v>
      </c>
      <c r="C75" s="28"/>
      <c r="D75" s="28"/>
      <c r="E75" s="28"/>
      <c r="F75" s="28"/>
    </row>
    <row r="76" spans="1:6" x14ac:dyDescent="0.25">
      <c r="B76" s="51" t="s">
        <v>54</v>
      </c>
      <c r="C76" s="29"/>
      <c r="D76" s="29"/>
      <c r="E76" s="29"/>
      <c r="F76" s="29"/>
    </row>
    <row r="77" spans="1:6" x14ac:dyDescent="0.25">
      <c r="B77" s="29" t="s">
        <v>48</v>
      </c>
      <c r="C77" s="29"/>
      <c r="D77" s="29"/>
      <c r="E77" s="29"/>
      <c r="F77" s="29"/>
    </row>
    <row r="78" spans="1:6" x14ac:dyDescent="0.25">
      <c r="B78" s="29" t="s">
        <v>49</v>
      </c>
      <c r="C78" s="29"/>
      <c r="D78" s="29"/>
      <c r="E78" s="29"/>
      <c r="F78" s="29"/>
    </row>
    <row r="81" spans="1:2" x14ac:dyDescent="0.25">
      <c r="B81" s="170" t="s">
        <v>535</v>
      </c>
    </row>
    <row r="94" spans="1:2" x14ac:dyDescent="0.25">
      <c r="A94" t="s">
        <v>5</v>
      </c>
    </row>
  </sheetData>
  <mergeCells count="32">
    <mergeCell ref="B56:C56"/>
    <mergeCell ref="B61:C61"/>
    <mergeCell ref="B62:C62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11:F11"/>
    <mergeCell ref="B12:F12"/>
    <mergeCell ref="B5:E5"/>
    <mergeCell ref="B9:C9"/>
    <mergeCell ref="B10:E10"/>
    <mergeCell ref="B35:C35"/>
    <mergeCell ref="B37:C37"/>
    <mergeCell ref="B38:C38"/>
    <mergeCell ref="B40:C40"/>
    <mergeCell ref="B41:C41"/>
    <mergeCell ref="B36:C36"/>
    <mergeCell ref="B47:C47"/>
    <mergeCell ref="B50:C50"/>
    <mergeCell ref="B48:C48"/>
    <mergeCell ref="B42:C42"/>
    <mergeCell ref="B43:C43"/>
    <mergeCell ref="B44:C44"/>
    <mergeCell ref="B45:C45"/>
    <mergeCell ref="B46:C46"/>
    <mergeCell ref="B49:C49"/>
  </mergeCells>
  <pageMargins left="0.69930555555555596" right="0.69930555555555596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6">
    <tabColor rgb="FF92D050"/>
  </sheetPr>
  <dimension ref="A1:L100"/>
  <sheetViews>
    <sheetView topLeftCell="A67" workbookViewId="0">
      <selection activeCell="G76" sqref="G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5703125" customWidth="1"/>
    <col min="6" max="6" width="10" customWidth="1"/>
    <col min="10" max="10" width="9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537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91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77">
        <v>265996.92</v>
      </c>
    </row>
    <row r="14" spans="1:6" x14ac:dyDescent="0.25">
      <c r="A14" s="13" t="s">
        <v>14</v>
      </c>
      <c r="B14" s="5" t="s">
        <v>490</v>
      </c>
      <c r="C14" s="5"/>
      <c r="D14" s="18"/>
      <c r="E14" s="19">
        <f>'[4]М13,2'!$E$14</f>
        <v>450143.89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876036.77</v>
      </c>
    </row>
    <row r="18" spans="1:6" x14ac:dyDescent="0.25">
      <c r="A18" s="13"/>
      <c r="B18" s="25" t="s">
        <v>19</v>
      </c>
      <c r="C18" s="26"/>
      <c r="D18" s="27"/>
      <c r="E18" s="15">
        <v>813164.47</v>
      </c>
    </row>
    <row r="19" spans="1:6" x14ac:dyDescent="0.25">
      <c r="A19" s="13"/>
      <c r="B19" s="25" t="s">
        <v>20</v>
      </c>
      <c r="C19" s="26"/>
      <c r="D19" s="27"/>
      <c r="E19" s="16">
        <v>813164.47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372636.45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263</v>
      </c>
      <c r="C23" s="62"/>
      <c r="D23" s="65"/>
      <c r="E23" s="65">
        <v>51132.6</v>
      </c>
      <c r="F23" s="266"/>
    </row>
    <row r="24" spans="1:6" x14ac:dyDescent="0.25">
      <c r="A24" s="13"/>
      <c r="B24" s="62" t="s">
        <v>263</v>
      </c>
      <c r="C24" s="62"/>
      <c r="D24" s="65"/>
      <c r="E24" s="65">
        <v>13501.89</v>
      </c>
    </row>
    <row r="25" spans="1:6" x14ac:dyDescent="0.25">
      <c r="A25" s="13"/>
      <c r="B25" s="62" t="s">
        <v>897</v>
      </c>
      <c r="C25" s="62"/>
      <c r="D25" s="65"/>
      <c r="E25" s="65">
        <v>14085.5</v>
      </c>
    </row>
    <row r="26" spans="1:6" x14ac:dyDescent="0.25">
      <c r="A26" s="13"/>
      <c r="B26" s="62" t="s">
        <v>898</v>
      </c>
      <c r="C26" s="62"/>
      <c r="D26" s="65"/>
      <c r="E26" s="65">
        <v>11437.12</v>
      </c>
    </row>
    <row r="27" spans="1:6" x14ac:dyDescent="0.25">
      <c r="A27" s="13"/>
      <c r="B27" s="62" t="s">
        <v>899</v>
      </c>
      <c r="C27" s="62"/>
      <c r="D27" s="65"/>
      <c r="E27" s="65">
        <v>11380.71</v>
      </c>
    </row>
    <row r="28" spans="1:6" x14ac:dyDescent="0.25">
      <c r="A28" s="13"/>
      <c r="B28" s="62" t="s">
        <v>900</v>
      </c>
      <c r="C28" s="62"/>
      <c r="D28" s="65"/>
      <c r="E28" s="65">
        <v>11386.65</v>
      </c>
    </row>
    <row r="29" spans="1:6" x14ac:dyDescent="0.25">
      <c r="A29" s="13"/>
      <c r="B29" s="62" t="s">
        <v>901</v>
      </c>
      <c r="C29" s="62"/>
      <c r="D29" s="65"/>
      <c r="E29" s="65">
        <v>11437.12</v>
      </c>
    </row>
    <row r="30" spans="1:6" x14ac:dyDescent="0.25">
      <c r="A30" s="13"/>
      <c r="B30" s="62" t="s">
        <v>902</v>
      </c>
      <c r="C30" s="62"/>
      <c r="D30" s="65"/>
      <c r="E30" s="65">
        <v>11766.72</v>
      </c>
    </row>
    <row r="31" spans="1:6" x14ac:dyDescent="0.25">
      <c r="A31" s="13"/>
      <c r="B31" s="62" t="s">
        <v>903</v>
      </c>
      <c r="C31" s="62"/>
      <c r="D31" s="65"/>
      <c r="E31" s="65">
        <v>11380.71</v>
      </c>
    </row>
    <row r="32" spans="1:6" x14ac:dyDescent="0.25">
      <c r="A32" s="13"/>
      <c r="B32" s="62" t="s">
        <v>904</v>
      </c>
      <c r="C32" s="62"/>
      <c r="D32" s="65"/>
      <c r="E32" s="65">
        <v>8292.99</v>
      </c>
    </row>
    <row r="33" spans="1:5" x14ac:dyDescent="0.25">
      <c r="A33" s="13"/>
      <c r="B33" s="62" t="s">
        <v>905</v>
      </c>
      <c r="C33" s="62"/>
      <c r="D33" s="65"/>
      <c r="E33" s="65">
        <v>11570.75</v>
      </c>
    </row>
    <row r="34" spans="1:5" x14ac:dyDescent="0.25">
      <c r="A34" s="13"/>
      <c r="B34" s="62" t="s">
        <v>906</v>
      </c>
      <c r="C34" s="62"/>
      <c r="D34" s="65"/>
      <c r="E34" s="65">
        <v>14298.43</v>
      </c>
    </row>
    <row r="35" spans="1:5" x14ac:dyDescent="0.25">
      <c r="A35" s="13"/>
      <c r="B35" s="62" t="s">
        <v>907</v>
      </c>
      <c r="C35" s="62"/>
      <c r="D35" s="65"/>
      <c r="E35" s="65">
        <v>11437.12</v>
      </c>
    </row>
    <row r="36" spans="1:5" x14ac:dyDescent="0.25">
      <c r="A36" s="13"/>
      <c r="B36" s="62" t="s">
        <v>264</v>
      </c>
      <c r="C36" s="62"/>
      <c r="D36" s="65"/>
      <c r="E36" s="65">
        <v>12594.08</v>
      </c>
    </row>
    <row r="37" spans="1:5" x14ac:dyDescent="0.25">
      <c r="A37" s="13"/>
      <c r="B37" s="62" t="s">
        <v>908</v>
      </c>
      <c r="C37" s="62"/>
      <c r="D37" s="65"/>
      <c r="E37" s="65">
        <v>11386.65</v>
      </c>
    </row>
    <row r="38" spans="1:5" x14ac:dyDescent="0.25">
      <c r="A38" s="13"/>
      <c r="B38" s="62" t="s">
        <v>909</v>
      </c>
      <c r="C38" s="62"/>
      <c r="D38" s="65"/>
      <c r="E38" s="65">
        <v>11437.12</v>
      </c>
    </row>
    <row r="39" spans="1:5" x14ac:dyDescent="0.25">
      <c r="A39" s="13"/>
      <c r="B39" s="62" t="s">
        <v>910</v>
      </c>
      <c r="C39" s="62"/>
      <c r="D39" s="65"/>
      <c r="E39" s="65">
        <v>11763.74</v>
      </c>
    </row>
    <row r="40" spans="1:5" x14ac:dyDescent="0.25">
      <c r="A40" s="13"/>
      <c r="B40" s="62" t="s">
        <v>911</v>
      </c>
      <c r="C40" s="62"/>
      <c r="D40" s="65"/>
      <c r="E40" s="65">
        <v>14280.02</v>
      </c>
    </row>
    <row r="41" spans="1:5" x14ac:dyDescent="0.25">
      <c r="A41" s="13"/>
      <c r="B41" s="62" t="s">
        <v>912</v>
      </c>
      <c r="C41" s="62"/>
      <c r="D41" s="65"/>
      <c r="E41" s="65">
        <v>11270.78</v>
      </c>
    </row>
    <row r="42" spans="1:5" x14ac:dyDescent="0.25">
      <c r="A42" s="13"/>
      <c r="B42" s="62" t="s">
        <v>913</v>
      </c>
      <c r="C42" s="62"/>
      <c r="D42" s="65"/>
      <c r="E42" s="65">
        <v>6437.12</v>
      </c>
    </row>
    <row r="43" spans="1:5" x14ac:dyDescent="0.25">
      <c r="A43" s="13"/>
      <c r="B43" s="62" t="s">
        <v>914</v>
      </c>
      <c r="C43" s="62"/>
      <c r="D43" s="65"/>
      <c r="E43" s="65">
        <v>11380.71</v>
      </c>
    </row>
    <row r="44" spans="1:5" x14ac:dyDescent="0.25">
      <c r="A44" s="13"/>
      <c r="B44" s="62" t="s">
        <v>915</v>
      </c>
      <c r="C44" s="62"/>
      <c r="D44" s="65"/>
      <c r="E44" s="65">
        <v>7885.43</v>
      </c>
    </row>
    <row r="45" spans="1:5" x14ac:dyDescent="0.25">
      <c r="A45" s="13"/>
      <c r="B45" s="62" t="s">
        <v>916</v>
      </c>
      <c r="C45" s="62"/>
      <c r="D45" s="65"/>
      <c r="E45" s="65">
        <v>10587.79</v>
      </c>
    </row>
    <row r="46" spans="1:5" x14ac:dyDescent="0.25">
      <c r="A46" s="13"/>
      <c r="B46" s="62" t="s">
        <v>917</v>
      </c>
      <c r="C46" s="62"/>
      <c r="D46" s="65"/>
      <c r="E46" s="65">
        <v>10402.879999999999</v>
      </c>
    </row>
    <row r="47" spans="1:5" x14ac:dyDescent="0.25">
      <c r="A47" s="13"/>
      <c r="B47" s="62" t="s">
        <v>265</v>
      </c>
      <c r="C47" s="62"/>
      <c r="D47" s="65"/>
      <c r="E47" s="65">
        <v>87054.62</v>
      </c>
    </row>
    <row r="48" spans="1:5" x14ac:dyDescent="0.25">
      <c r="A48" s="13"/>
      <c r="B48" s="62" t="s">
        <v>918</v>
      </c>
      <c r="C48" s="62"/>
      <c r="D48" s="65"/>
      <c r="E48" s="65">
        <v>8162.38</v>
      </c>
    </row>
    <row r="49" spans="1:12" x14ac:dyDescent="0.25">
      <c r="A49" s="13"/>
      <c r="B49" s="62" t="s">
        <v>919</v>
      </c>
      <c r="C49" s="62"/>
      <c r="D49" s="65"/>
      <c r="E49" s="65">
        <v>6763.74</v>
      </c>
    </row>
    <row r="50" spans="1:12" x14ac:dyDescent="0.25">
      <c r="A50" s="13" t="s">
        <v>24</v>
      </c>
      <c r="B50" s="11" t="s">
        <v>36</v>
      </c>
      <c r="C50" s="11"/>
      <c r="D50" s="11"/>
      <c r="E50" s="14"/>
      <c r="F50" s="28"/>
    </row>
    <row r="51" spans="1:12" x14ac:dyDescent="0.25">
      <c r="A51" s="13"/>
      <c r="B51" s="11" t="s">
        <v>38</v>
      </c>
      <c r="C51" s="11"/>
      <c r="D51" s="11"/>
      <c r="E51" s="14"/>
      <c r="F51" s="28"/>
    </row>
    <row r="52" spans="1:12" x14ac:dyDescent="0.25">
      <c r="A52" s="13"/>
      <c r="B52" s="11" t="s">
        <v>37</v>
      </c>
      <c r="C52" s="5"/>
      <c r="D52" s="5"/>
      <c r="E52" s="1"/>
    </row>
    <row r="53" spans="1:12" x14ac:dyDescent="0.25">
      <c r="A53" s="8" t="s">
        <v>27</v>
      </c>
      <c r="B53" s="365" t="s">
        <v>28</v>
      </c>
      <c r="C53" s="366"/>
      <c r="D53" s="6"/>
      <c r="E53" s="12" t="s">
        <v>29</v>
      </c>
    </row>
    <row r="54" spans="1:12" x14ac:dyDescent="0.25">
      <c r="A54" s="8">
        <v>1</v>
      </c>
      <c r="B54" s="9" t="s">
        <v>484</v>
      </c>
      <c r="C54" s="61"/>
      <c r="D54" s="6"/>
      <c r="E54" s="76">
        <v>74688.19</v>
      </c>
      <c r="J54" s="75"/>
      <c r="L54" s="75"/>
    </row>
    <row r="55" spans="1:12" x14ac:dyDescent="0.25">
      <c r="A55" s="8">
        <v>2</v>
      </c>
      <c r="B55" s="360" t="s">
        <v>380</v>
      </c>
      <c r="C55" s="360"/>
      <c r="D55" s="6"/>
      <c r="E55" s="88">
        <f>'[3]М13,2-21'!$F$11</f>
        <v>4998.8160000000007</v>
      </c>
    </row>
    <row r="56" spans="1:12" x14ac:dyDescent="0.25">
      <c r="A56" s="8">
        <v>3</v>
      </c>
      <c r="B56" s="359" t="s">
        <v>381</v>
      </c>
      <c r="C56" s="359"/>
      <c r="D56" s="6"/>
      <c r="E56" s="76">
        <f>'[3]М13,2-21'!$F$12</f>
        <v>22053.600000000002</v>
      </c>
    </row>
    <row r="57" spans="1:12" x14ac:dyDescent="0.25">
      <c r="A57" s="8">
        <v>4</v>
      </c>
      <c r="B57" s="31" t="s">
        <v>509</v>
      </c>
      <c r="C57" s="31"/>
      <c r="D57" s="6"/>
      <c r="E57" s="76">
        <f>'[3]М13,2-21'!$F$13</f>
        <v>5880.9600000000009</v>
      </c>
    </row>
    <row r="58" spans="1:12" x14ac:dyDescent="0.25">
      <c r="A58" s="8">
        <v>5</v>
      </c>
      <c r="B58" s="359" t="s">
        <v>2</v>
      </c>
      <c r="C58" s="359"/>
      <c r="D58" s="6"/>
      <c r="E58" s="344">
        <v>1815.44</v>
      </c>
      <c r="J58" s="88"/>
      <c r="L58" s="88"/>
    </row>
    <row r="59" spans="1:12" x14ac:dyDescent="0.25">
      <c r="A59" s="8">
        <v>6</v>
      </c>
      <c r="B59" s="359" t="s">
        <v>3</v>
      </c>
      <c r="C59" s="359"/>
      <c r="D59" s="6"/>
      <c r="E59" s="344">
        <v>4000</v>
      </c>
      <c r="J59" s="88"/>
      <c r="L59" s="88"/>
    </row>
    <row r="60" spans="1:12" x14ac:dyDescent="0.25">
      <c r="A60" s="8">
        <v>7</v>
      </c>
      <c r="B60" s="360" t="s">
        <v>30</v>
      </c>
      <c r="C60" s="360"/>
      <c r="D60" s="6"/>
      <c r="E60" s="344">
        <f>'[3]М13,2-21'!$F$17</f>
        <v>19113.120000000003</v>
      </c>
    </row>
    <row r="61" spans="1:12" x14ac:dyDescent="0.25">
      <c r="A61" s="8">
        <v>8</v>
      </c>
      <c r="B61" s="359" t="s">
        <v>382</v>
      </c>
      <c r="C61" s="359"/>
      <c r="D61" s="6"/>
      <c r="E61" s="76">
        <v>480.7</v>
      </c>
      <c r="J61" s="76"/>
      <c r="L61" s="76"/>
    </row>
    <row r="62" spans="1:12" x14ac:dyDescent="0.25">
      <c r="A62" s="8">
        <v>9</v>
      </c>
      <c r="B62" s="359" t="s">
        <v>383</v>
      </c>
      <c r="C62" s="359"/>
      <c r="D62" s="6"/>
      <c r="E62" s="76">
        <v>1176.19</v>
      </c>
      <c r="J62" s="76"/>
      <c r="L62" s="76"/>
    </row>
    <row r="63" spans="1:12" x14ac:dyDescent="0.25">
      <c r="A63" s="8">
        <v>10</v>
      </c>
      <c r="B63" s="360" t="s">
        <v>384</v>
      </c>
      <c r="C63" s="360"/>
      <c r="D63" s="6"/>
      <c r="E63" s="76">
        <v>588.1</v>
      </c>
      <c r="J63" s="75"/>
      <c r="L63" s="75"/>
    </row>
    <row r="64" spans="1:12" x14ac:dyDescent="0.25">
      <c r="A64" s="8">
        <v>11</v>
      </c>
      <c r="B64" s="359" t="s">
        <v>385</v>
      </c>
      <c r="C64" s="359"/>
      <c r="D64" s="6"/>
      <c r="E64" s="76">
        <v>77922.720000000001</v>
      </c>
      <c r="J64" s="75"/>
      <c r="L64" s="75"/>
    </row>
    <row r="65" spans="1:12" x14ac:dyDescent="0.25">
      <c r="A65" s="8">
        <v>12</v>
      </c>
      <c r="B65" s="359" t="s">
        <v>386</v>
      </c>
      <c r="C65" s="359"/>
      <c r="D65" s="6"/>
      <c r="E65" s="76">
        <f>'[3]М13,2-21'!$F$26</f>
        <v>93213.216</v>
      </c>
    </row>
    <row r="66" spans="1:12" x14ac:dyDescent="0.25">
      <c r="A66" s="8">
        <v>13</v>
      </c>
      <c r="B66" s="359" t="s">
        <v>387</v>
      </c>
      <c r="C66" s="359"/>
      <c r="D66" s="6"/>
      <c r="E66" s="76">
        <v>79392.960000000006</v>
      </c>
      <c r="J66" s="75"/>
      <c r="L66" s="75"/>
    </row>
    <row r="67" spans="1:12" x14ac:dyDescent="0.25">
      <c r="A67" s="8">
        <v>14</v>
      </c>
      <c r="B67" s="362" t="s">
        <v>416</v>
      </c>
      <c r="C67" s="363"/>
      <c r="D67" s="6"/>
      <c r="E67" s="76">
        <v>5214.88</v>
      </c>
      <c r="L67" s="75"/>
    </row>
    <row r="68" spans="1:12" x14ac:dyDescent="0.25">
      <c r="A68" s="8">
        <v>15</v>
      </c>
      <c r="B68" s="359" t="s">
        <v>393</v>
      </c>
      <c r="C68" s="359"/>
      <c r="D68" s="6"/>
      <c r="E68" s="76">
        <f>'[3]М13,2-21'!$F$28</f>
        <v>3528.576</v>
      </c>
    </row>
    <row r="69" spans="1:12" x14ac:dyDescent="0.25">
      <c r="A69" s="8">
        <v>16</v>
      </c>
      <c r="B69" s="359" t="s">
        <v>388</v>
      </c>
      <c r="C69" s="359"/>
      <c r="D69" s="6"/>
      <c r="E69" s="76">
        <v>199899.91</v>
      </c>
      <c r="J69" s="76"/>
      <c r="L69" s="76"/>
    </row>
    <row r="70" spans="1:12" x14ac:dyDescent="0.25">
      <c r="A70" s="8">
        <v>17</v>
      </c>
      <c r="B70" s="362" t="s">
        <v>407</v>
      </c>
      <c r="C70" s="363"/>
      <c r="D70" s="6"/>
      <c r="E70" s="76">
        <v>2000</v>
      </c>
      <c r="J70" s="75"/>
      <c r="L70" s="75"/>
    </row>
    <row r="71" spans="1:12" x14ac:dyDescent="0.25">
      <c r="A71" s="8">
        <v>18</v>
      </c>
      <c r="B71" s="359" t="s">
        <v>53</v>
      </c>
      <c r="C71" s="359"/>
      <c r="D71" s="6"/>
      <c r="E71" s="76">
        <v>150261.6</v>
      </c>
      <c r="L71" s="75"/>
    </row>
    <row r="72" spans="1:12" x14ac:dyDescent="0.25">
      <c r="A72" s="8">
        <v>19</v>
      </c>
      <c r="B72" s="362" t="s">
        <v>4</v>
      </c>
      <c r="C72" s="363"/>
      <c r="D72" s="6"/>
      <c r="E72" s="76">
        <f>'[3]М13,2-21'!$F$31</f>
        <v>128498.97600000002</v>
      </c>
    </row>
    <row r="73" spans="1:12" x14ac:dyDescent="0.25">
      <c r="A73" s="8">
        <v>20</v>
      </c>
      <c r="B73" s="359" t="s">
        <v>461</v>
      </c>
      <c r="C73" s="359"/>
      <c r="D73" s="6"/>
      <c r="E73" s="76">
        <f>'[4]М13,2'!$E$73</f>
        <v>70857.533974599995</v>
      </c>
      <c r="J73" s="75"/>
      <c r="L73" s="76"/>
    </row>
    <row r="74" spans="1:12" x14ac:dyDescent="0.25">
      <c r="A74" s="8">
        <v>21</v>
      </c>
      <c r="B74" s="362" t="s">
        <v>480</v>
      </c>
      <c r="C74" s="363"/>
      <c r="D74" s="6"/>
      <c r="E74" s="76">
        <v>34723.97</v>
      </c>
      <c r="L74" s="75"/>
    </row>
    <row r="75" spans="1:12" x14ac:dyDescent="0.25">
      <c r="A75" s="8">
        <v>22</v>
      </c>
      <c r="B75" s="362" t="s">
        <v>481</v>
      </c>
      <c r="C75" s="363"/>
      <c r="D75" s="6"/>
      <c r="E75" s="76">
        <v>3589.01</v>
      </c>
      <c r="L75" s="75"/>
    </row>
    <row r="76" spans="1:12" x14ac:dyDescent="0.25">
      <c r="A76" s="8">
        <v>23</v>
      </c>
      <c r="B76" s="362" t="s">
        <v>482</v>
      </c>
      <c r="C76" s="363"/>
      <c r="D76" s="6"/>
      <c r="E76" s="76">
        <v>62193.4</v>
      </c>
      <c r="L76" s="75"/>
    </row>
    <row r="77" spans="1:12" x14ac:dyDescent="0.25">
      <c r="A77" s="8">
        <v>24</v>
      </c>
      <c r="B77" s="362" t="s">
        <v>483</v>
      </c>
      <c r="C77" s="363"/>
      <c r="D77" s="6"/>
      <c r="E77" s="76">
        <v>6098.58</v>
      </c>
      <c r="L77" s="75"/>
    </row>
    <row r="78" spans="1:12" x14ac:dyDescent="0.25">
      <c r="A78" s="8">
        <v>25</v>
      </c>
      <c r="B78" s="364" t="s">
        <v>488</v>
      </c>
      <c r="C78" s="364"/>
      <c r="D78" s="6"/>
      <c r="E78" s="83">
        <f>SUM(E54:E77)</f>
        <v>1052190.4479746001</v>
      </c>
      <c r="J78" s="80"/>
    </row>
    <row r="79" spans="1:12" x14ac:dyDescent="0.25">
      <c r="A79" s="8">
        <v>26</v>
      </c>
      <c r="B79" s="364" t="s">
        <v>507</v>
      </c>
      <c r="C79" s="361"/>
      <c r="D79" s="6"/>
      <c r="E79" s="83">
        <f>B21+E19</f>
        <v>1185800.92</v>
      </c>
      <c r="J79" s="105"/>
    </row>
    <row r="80" spans="1:12" x14ac:dyDescent="0.25">
      <c r="A80" s="273"/>
      <c r="B80" s="295" t="s">
        <v>1051</v>
      </c>
      <c r="E80">
        <v>290081.76</v>
      </c>
      <c r="F80" s="74"/>
    </row>
    <row r="81" spans="1:7" x14ac:dyDescent="0.25">
      <c r="A81" s="28" t="s">
        <v>31</v>
      </c>
      <c r="B81" s="11" t="s">
        <v>34</v>
      </c>
      <c r="F81" s="74"/>
    </row>
    <row r="82" spans="1:7" x14ac:dyDescent="0.25">
      <c r="B82" s="11" t="s">
        <v>35</v>
      </c>
      <c r="F82" s="74"/>
    </row>
    <row r="83" spans="1:7" x14ac:dyDescent="0.25">
      <c r="A83" s="38" t="s">
        <v>27</v>
      </c>
      <c r="B83" s="36" t="s">
        <v>39</v>
      </c>
      <c r="C83" s="33" t="s">
        <v>42</v>
      </c>
      <c r="D83" s="306" t="s">
        <v>1067</v>
      </c>
      <c r="E83" s="122" t="s">
        <v>43</v>
      </c>
      <c r="F83" s="74"/>
    </row>
    <row r="84" spans="1:7" x14ac:dyDescent="0.25">
      <c r="A84" s="119" t="s">
        <v>9</v>
      </c>
      <c r="B84" s="254" t="s">
        <v>657</v>
      </c>
      <c r="C84" s="252" t="s">
        <v>428</v>
      </c>
      <c r="D84" s="57">
        <v>56</v>
      </c>
      <c r="E84" s="57">
        <v>68031</v>
      </c>
      <c r="F84" s="74"/>
    </row>
    <row r="85" spans="1:7" ht="18" customHeight="1" x14ac:dyDescent="0.25">
      <c r="A85" s="119" t="s">
        <v>13</v>
      </c>
      <c r="B85" s="254" t="s">
        <v>665</v>
      </c>
      <c r="C85" s="252" t="s">
        <v>428</v>
      </c>
      <c r="D85" s="57">
        <v>52</v>
      </c>
      <c r="E85" s="57">
        <v>13719</v>
      </c>
      <c r="F85" s="74"/>
    </row>
    <row r="86" spans="1:7" ht="18" customHeight="1" x14ac:dyDescent="0.25">
      <c r="A86" s="120">
        <v>3</v>
      </c>
      <c r="B86" s="299" t="s">
        <v>1115</v>
      </c>
      <c r="C86" s="258" t="s">
        <v>436</v>
      </c>
      <c r="D86" s="110">
        <v>9</v>
      </c>
      <c r="E86" s="110">
        <v>15056</v>
      </c>
      <c r="F86" s="74"/>
    </row>
    <row r="87" spans="1:7" x14ac:dyDescent="0.25">
      <c r="A87" s="131">
        <v>5</v>
      </c>
      <c r="B87" s="305" t="s">
        <v>1075</v>
      </c>
      <c r="C87" s="299" t="s">
        <v>426</v>
      </c>
      <c r="D87" s="308"/>
      <c r="E87" s="110">
        <v>5302</v>
      </c>
      <c r="G87" s="74"/>
    </row>
    <row r="88" spans="1:7" x14ac:dyDescent="0.25">
      <c r="A88" s="120">
        <v>6</v>
      </c>
      <c r="B88" s="298" t="s">
        <v>1116</v>
      </c>
      <c r="C88" s="297" t="s">
        <v>428</v>
      </c>
      <c r="D88" s="110">
        <v>123</v>
      </c>
      <c r="E88" s="109">
        <v>14400</v>
      </c>
      <c r="F88" s="74"/>
    </row>
    <row r="89" spans="1:7" x14ac:dyDescent="0.25">
      <c r="A89" s="120">
        <v>7</v>
      </c>
      <c r="B89" s="298" t="s">
        <v>1135</v>
      </c>
      <c r="C89" s="297" t="s">
        <v>432</v>
      </c>
      <c r="D89" s="110">
        <v>100</v>
      </c>
      <c r="E89" s="109">
        <v>8700</v>
      </c>
      <c r="F89" s="74"/>
    </row>
    <row r="90" spans="1:7" x14ac:dyDescent="0.25">
      <c r="A90" s="31"/>
      <c r="B90" s="127"/>
      <c r="C90" s="113"/>
      <c r="D90" s="110"/>
      <c r="E90" s="110"/>
      <c r="F90" s="74"/>
    </row>
    <row r="91" spans="1:7" x14ac:dyDescent="0.25">
      <c r="A91" s="28">
        <v>7</v>
      </c>
      <c r="B91" s="28" t="s">
        <v>44</v>
      </c>
      <c r="C91" s="28"/>
      <c r="D91" s="28"/>
      <c r="E91" s="28"/>
      <c r="F91" s="28"/>
    </row>
    <row r="92" spans="1:7" x14ac:dyDescent="0.25">
      <c r="B92" s="28" t="s">
        <v>45</v>
      </c>
      <c r="C92" s="28"/>
      <c r="D92" s="28"/>
      <c r="E92" s="28"/>
      <c r="F92" s="28"/>
    </row>
    <row r="93" spans="1:7" x14ac:dyDescent="0.25">
      <c r="B93" s="28" t="s">
        <v>46</v>
      </c>
      <c r="C93" s="28"/>
      <c r="D93" s="28"/>
      <c r="E93" s="28"/>
      <c r="F93" s="28"/>
    </row>
    <row r="94" spans="1:7" x14ac:dyDescent="0.25">
      <c r="B94" s="52" t="s">
        <v>81</v>
      </c>
      <c r="C94" s="29"/>
      <c r="D94" s="29"/>
      <c r="E94" s="29"/>
      <c r="F94" s="29"/>
    </row>
    <row r="95" spans="1:7" x14ac:dyDescent="0.25">
      <c r="B95" s="29" t="s">
        <v>48</v>
      </c>
      <c r="C95" s="29"/>
      <c r="D95" s="29"/>
      <c r="E95" s="29"/>
      <c r="F95" s="29"/>
    </row>
    <row r="96" spans="1:7" x14ac:dyDescent="0.25">
      <c r="B96" s="29" t="s">
        <v>49</v>
      </c>
      <c r="C96" s="29"/>
      <c r="D96" s="29"/>
      <c r="E96" s="29"/>
      <c r="F96" s="29"/>
    </row>
    <row r="97" spans="2:2" x14ac:dyDescent="0.25">
      <c r="B97" s="29"/>
    </row>
    <row r="100" spans="2:2" x14ac:dyDescent="0.25">
      <c r="B100" s="170" t="s">
        <v>535</v>
      </c>
    </row>
  </sheetData>
  <mergeCells count="30">
    <mergeCell ref="B12:F12"/>
    <mergeCell ref="B5:E5"/>
    <mergeCell ref="B9:C9"/>
    <mergeCell ref="B11:F11"/>
    <mergeCell ref="B10:E10"/>
    <mergeCell ref="B53:C53"/>
    <mergeCell ref="B55:C55"/>
    <mergeCell ref="B56:C56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8:C68"/>
    <mergeCell ref="B69:C69"/>
    <mergeCell ref="B71:C71"/>
    <mergeCell ref="B70:C70"/>
    <mergeCell ref="B67:C67"/>
    <mergeCell ref="B72:C72"/>
    <mergeCell ref="B73:C73"/>
    <mergeCell ref="B78:C78"/>
    <mergeCell ref="B79:C79"/>
    <mergeCell ref="B74:C74"/>
    <mergeCell ref="B75:C75"/>
    <mergeCell ref="B76:C76"/>
    <mergeCell ref="B77:C77"/>
  </mergeCells>
  <pageMargins left="0.69930555555555596" right="0.69930555555555596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7">
    <tabColor rgb="FF92D050"/>
  </sheetPr>
  <dimension ref="A1:L86"/>
  <sheetViews>
    <sheetView topLeftCell="A46" workbookViewId="0">
      <selection activeCell="H51" sqref="H51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42578125" customWidth="1"/>
    <col min="6" max="6" width="10" customWidth="1"/>
    <col min="10" max="10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538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92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539</v>
      </c>
      <c r="C13" s="5"/>
      <c r="D13" s="18"/>
      <c r="E13" s="81">
        <v>292683.45</v>
      </c>
    </row>
    <row r="14" spans="1:6" x14ac:dyDescent="0.25">
      <c r="A14" s="13" t="s">
        <v>14</v>
      </c>
      <c r="B14" s="5" t="s">
        <v>490</v>
      </c>
      <c r="C14" s="5"/>
      <c r="D14" s="18"/>
      <c r="E14" s="90">
        <f>[4]М18!$E$14</f>
        <v>-371412.06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630870.64</v>
      </c>
    </row>
    <row r="18" spans="1:6" x14ac:dyDescent="0.25">
      <c r="A18" s="13"/>
      <c r="B18" s="25" t="s">
        <v>19</v>
      </c>
      <c r="C18" s="26"/>
      <c r="D18" s="27"/>
      <c r="E18" s="15">
        <v>605499.86</v>
      </c>
    </row>
    <row r="19" spans="1:6" x14ac:dyDescent="0.25">
      <c r="A19" s="13"/>
      <c r="B19" s="25" t="s">
        <v>20</v>
      </c>
      <c r="C19" s="26"/>
      <c r="D19" s="27"/>
      <c r="E19" s="16">
        <v>605499.86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12633.33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266</v>
      </c>
      <c r="C23" s="62"/>
      <c r="D23" s="65"/>
      <c r="E23" s="65">
        <v>27409.59</v>
      </c>
      <c r="F23" s="266"/>
    </row>
    <row r="24" spans="1:6" x14ac:dyDescent="0.25">
      <c r="A24" s="13"/>
      <c r="B24" s="62" t="s">
        <v>267</v>
      </c>
      <c r="C24" s="62"/>
      <c r="D24" s="65"/>
      <c r="E24" s="65">
        <v>111602.05</v>
      </c>
    </row>
    <row r="25" spans="1:6" x14ac:dyDescent="0.25">
      <c r="A25" s="13"/>
      <c r="B25" s="62" t="s">
        <v>920</v>
      </c>
      <c r="C25" s="62"/>
      <c r="D25" s="65"/>
      <c r="E25" s="65">
        <v>8237.2900000000009</v>
      </c>
    </row>
    <row r="26" spans="1:6" x14ac:dyDescent="0.25">
      <c r="A26" s="13"/>
      <c r="B26" s="62" t="s">
        <v>921</v>
      </c>
      <c r="C26" s="62"/>
      <c r="D26" s="65"/>
      <c r="E26" s="65">
        <v>4039.26</v>
      </c>
    </row>
    <row r="27" spans="1:6" x14ac:dyDescent="0.25">
      <c r="A27" s="13"/>
      <c r="B27" s="62" t="s">
        <v>268</v>
      </c>
      <c r="C27" s="62"/>
      <c r="D27" s="65"/>
      <c r="E27" s="65">
        <v>44267.81</v>
      </c>
    </row>
    <row r="28" spans="1:6" x14ac:dyDescent="0.25">
      <c r="A28" s="13"/>
      <c r="B28" s="62" t="s">
        <v>269</v>
      </c>
      <c r="C28" s="62"/>
      <c r="D28" s="65"/>
      <c r="E28" s="65">
        <v>35558.769999999997</v>
      </c>
    </row>
    <row r="29" spans="1:6" x14ac:dyDescent="0.25">
      <c r="A29" s="13"/>
      <c r="B29" s="62" t="s">
        <v>922</v>
      </c>
      <c r="C29" s="62"/>
      <c r="D29" s="65"/>
      <c r="E29" s="65">
        <v>7314.35</v>
      </c>
    </row>
    <row r="30" spans="1:6" x14ac:dyDescent="0.25">
      <c r="A30" s="13" t="s">
        <v>24</v>
      </c>
      <c r="B30" s="11" t="s">
        <v>36</v>
      </c>
      <c r="C30" s="11"/>
      <c r="D30" s="11"/>
      <c r="E30" s="14"/>
      <c r="F30" s="28"/>
    </row>
    <row r="31" spans="1:6" x14ac:dyDescent="0.25">
      <c r="A31" s="13"/>
      <c r="B31" s="11" t="s">
        <v>38</v>
      </c>
      <c r="C31" s="11"/>
      <c r="D31" s="11"/>
      <c r="E31" s="14"/>
      <c r="F31" s="28"/>
    </row>
    <row r="32" spans="1:6" x14ac:dyDescent="0.25">
      <c r="A32" s="13"/>
      <c r="B32" s="11" t="s">
        <v>37</v>
      </c>
      <c r="C32" s="5"/>
      <c r="D32" s="5"/>
      <c r="E32" s="1"/>
    </row>
    <row r="33" spans="1:12" x14ac:dyDescent="0.25">
      <c r="A33" s="8" t="s">
        <v>27</v>
      </c>
      <c r="B33" s="365" t="s">
        <v>28</v>
      </c>
      <c r="C33" s="366"/>
      <c r="D33" s="6"/>
      <c r="E33" s="12" t="s">
        <v>29</v>
      </c>
    </row>
    <row r="34" spans="1:12" x14ac:dyDescent="0.25">
      <c r="A34" s="8">
        <v>1</v>
      </c>
      <c r="B34" s="9" t="s">
        <v>484</v>
      </c>
      <c r="C34" s="61"/>
      <c r="D34" s="6"/>
      <c r="E34" s="76">
        <f>'[3]М18-21'!$F$10</f>
        <v>85198.584000000003</v>
      </c>
    </row>
    <row r="35" spans="1:12" x14ac:dyDescent="0.25">
      <c r="A35" s="8">
        <v>2</v>
      </c>
      <c r="B35" s="360" t="s">
        <v>380</v>
      </c>
      <c r="C35" s="360"/>
      <c r="D35" s="6"/>
      <c r="E35" s="76">
        <f>'[3]М18-21'!$F$11</f>
        <v>4972.68</v>
      </c>
    </row>
    <row r="36" spans="1:12" x14ac:dyDescent="0.25">
      <c r="A36" s="8">
        <v>3</v>
      </c>
      <c r="B36" s="359" t="s">
        <v>381</v>
      </c>
      <c r="C36" s="359"/>
      <c r="D36" s="6"/>
      <c r="E36" s="76">
        <f>'[3]М18-21'!$F$12</f>
        <v>26189.448000000004</v>
      </c>
    </row>
    <row r="37" spans="1:12" x14ac:dyDescent="0.25">
      <c r="A37" s="8">
        <v>4</v>
      </c>
      <c r="B37" s="31" t="s">
        <v>509</v>
      </c>
      <c r="C37" s="31"/>
      <c r="D37" s="6"/>
      <c r="E37" s="76">
        <f>'[3]М18-21'!$F$13</f>
        <v>7293.2639999999992</v>
      </c>
    </row>
    <row r="38" spans="1:12" x14ac:dyDescent="0.25">
      <c r="A38" s="8">
        <v>5</v>
      </c>
      <c r="B38" s="359" t="s">
        <v>2</v>
      </c>
      <c r="C38" s="359"/>
      <c r="D38" s="6"/>
      <c r="E38" s="31">
        <v>2096.16</v>
      </c>
      <c r="J38" s="76"/>
    </row>
    <row r="39" spans="1:12" x14ac:dyDescent="0.25">
      <c r="A39" s="8">
        <v>6</v>
      </c>
      <c r="B39" s="359" t="s">
        <v>3</v>
      </c>
      <c r="C39" s="359"/>
      <c r="D39" s="6"/>
      <c r="E39" s="31">
        <v>16000</v>
      </c>
      <c r="J39" s="76"/>
    </row>
    <row r="40" spans="1:12" x14ac:dyDescent="0.25">
      <c r="A40" s="8">
        <v>7</v>
      </c>
      <c r="B40" s="360" t="s">
        <v>30</v>
      </c>
      <c r="C40" s="360"/>
      <c r="D40" s="6"/>
      <c r="E40" s="76">
        <f>'[3]М18-21'!$F$17</f>
        <v>21548.28</v>
      </c>
    </row>
    <row r="41" spans="1:12" x14ac:dyDescent="0.25">
      <c r="A41" s="8">
        <v>8</v>
      </c>
      <c r="B41" s="359" t="s">
        <v>382</v>
      </c>
      <c r="C41" s="359"/>
      <c r="D41" s="6"/>
      <c r="E41" s="31">
        <v>480.7</v>
      </c>
      <c r="J41" s="76"/>
    </row>
    <row r="42" spans="1:12" x14ac:dyDescent="0.25">
      <c r="A42" s="8">
        <v>9</v>
      </c>
      <c r="B42" s="359" t="s">
        <v>383</v>
      </c>
      <c r="C42" s="359"/>
      <c r="D42" s="6"/>
      <c r="E42" s="76">
        <v>2320.58</v>
      </c>
      <c r="J42" s="76"/>
      <c r="L42" s="75"/>
    </row>
    <row r="43" spans="1:12" x14ac:dyDescent="0.25">
      <c r="A43" s="8">
        <v>10</v>
      </c>
      <c r="B43" s="360" t="s">
        <v>384</v>
      </c>
      <c r="C43" s="360"/>
      <c r="D43" s="6"/>
      <c r="E43" s="31">
        <v>663.02</v>
      </c>
      <c r="J43" s="75"/>
    </row>
    <row r="44" spans="1:12" x14ac:dyDescent="0.25">
      <c r="A44" s="8">
        <v>11</v>
      </c>
      <c r="B44" s="359" t="s">
        <v>385</v>
      </c>
      <c r="C44" s="359"/>
      <c r="D44" s="6"/>
      <c r="E44" s="76">
        <f>'[3]М18-21'!$F$24</f>
        <v>116029.20000000001</v>
      </c>
    </row>
    <row r="45" spans="1:12" x14ac:dyDescent="0.25">
      <c r="A45" s="8">
        <v>12</v>
      </c>
      <c r="B45" s="359" t="s">
        <v>408</v>
      </c>
      <c r="C45" s="359"/>
      <c r="D45" s="6"/>
      <c r="E45" s="76">
        <v>4588.83</v>
      </c>
      <c r="L45" s="75"/>
    </row>
    <row r="46" spans="1:12" x14ac:dyDescent="0.25">
      <c r="A46" s="8">
        <v>14</v>
      </c>
      <c r="B46" s="359" t="s">
        <v>388</v>
      </c>
      <c r="C46" s="359"/>
      <c r="D46" s="6"/>
      <c r="E46" s="31">
        <v>189695.04</v>
      </c>
      <c r="J46" s="75"/>
    </row>
    <row r="47" spans="1:12" x14ac:dyDescent="0.25">
      <c r="A47" s="8">
        <v>15</v>
      </c>
      <c r="B47" s="359" t="s">
        <v>393</v>
      </c>
      <c r="C47" s="359"/>
      <c r="D47" s="6"/>
      <c r="E47" s="76">
        <f>'[3]М18-21'!$F$27</f>
        <v>3978.1440000000002</v>
      </c>
    </row>
    <row r="48" spans="1:12" x14ac:dyDescent="0.25">
      <c r="A48" s="8">
        <v>16</v>
      </c>
      <c r="B48" s="362" t="s">
        <v>4</v>
      </c>
      <c r="C48" s="363"/>
      <c r="D48" s="6"/>
      <c r="E48" s="76">
        <f>'[3]М18-21'!$F$30</f>
        <v>118349.784</v>
      </c>
    </row>
    <row r="49" spans="1:12" x14ac:dyDescent="0.25">
      <c r="A49" s="8">
        <v>17</v>
      </c>
      <c r="B49" s="359" t="s">
        <v>461</v>
      </c>
      <c r="C49" s="359"/>
      <c r="D49" s="6"/>
      <c r="E49" s="76">
        <v>36936.550000000003</v>
      </c>
      <c r="J49" s="76"/>
      <c r="L49" s="75"/>
    </row>
    <row r="50" spans="1:12" x14ac:dyDescent="0.25">
      <c r="A50" s="8">
        <v>18</v>
      </c>
      <c r="B50" s="362" t="s">
        <v>480</v>
      </c>
      <c r="C50" s="363"/>
      <c r="D50" s="6"/>
      <c r="E50" s="76">
        <f>[4]М18!$E$50</f>
        <v>43425.64</v>
      </c>
      <c r="L50" s="75"/>
    </row>
    <row r="51" spans="1:12" x14ac:dyDescent="0.25">
      <c r="A51" s="8">
        <v>19</v>
      </c>
      <c r="B51" s="362" t="s">
        <v>481</v>
      </c>
      <c r="C51" s="363"/>
      <c r="D51" s="6"/>
      <c r="E51" s="76">
        <v>4488.8999999999996</v>
      </c>
      <c r="L51" s="75"/>
    </row>
    <row r="52" spans="1:12" x14ac:dyDescent="0.25">
      <c r="A52" s="8">
        <v>20</v>
      </c>
      <c r="B52" s="362" t="s">
        <v>482</v>
      </c>
      <c r="C52" s="363"/>
      <c r="D52" s="6"/>
      <c r="E52" s="76">
        <v>55237.34</v>
      </c>
      <c r="L52" s="75"/>
    </row>
    <row r="53" spans="1:12" x14ac:dyDescent="0.25">
      <c r="A53" s="8">
        <v>21</v>
      </c>
      <c r="B53" s="362" t="s">
        <v>483</v>
      </c>
      <c r="C53" s="363"/>
      <c r="D53" s="6"/>
      <c r="E53" s="76">
        <v>7625.88</v>
      </c>
      <c r="L53" s="75"/>
    </row>
    <row r="54" spans="1:12" x14ac:dyDescent="0.25">
      <c r="A54" s="8">
        <v>22</v>
      </c>
      <c r="B54" s="364" t="s">
        <v>488</v>
      </c>
      <c r="C54" s="364"/>
      <c r="D54" s="6"/>
      <c r="E54" s="83">
        <f>SUM(E34:E53)</f>
        <v>747118.02399999998</v>
      </c>
      <c r="J54" s="80"/>
    </row>
    <row r="55" spans="1:12" x14ac:dyDescent="0.25">
      <c r="A55" s="8">
        <v>23</v>
      </c>
      <c r="B55" s="364" t="s">
        <v>507</v>
      </c>
      <c r="C55" s="361"/>
      <c r="D55" s="6"/>
      <c r="E55" s="83">
        <f>E19+B21</f>
        <v>618133.18999999994</v>
      </c>
      <c r="J55" s="105"/>
    </row>
    <row r="56" spans="1:12" x14ac:dyDescent="0.25">
      <c r="A56" s="28" t="s">
        <v>31</v>
      </c>
      <c r="B56" s="5" t="s">
        <v>429</v>
      </c>
      <c r="F56" s="79"/>
    </row>
    <row r="57" spans="1:12" x14ac:dyDescent="0.25">
      <c r="B57" s="11" t="s">
        <v>35</v>
      </c>
    </row>
    <row r="58" spans="1:12" x14ac:dyDescent="0.25">
      <c r="A58" s="38" t="s">
        <v>27</v>
      </c>
      <c r="B58" s="36" t="s">
        <v>39</v>
      </c>
      <c r="C58" s="33" t="s">
        <v>42</v>
      </c>
      <c r="D58" s="298" t="s">
        <v>1067</v>
      </c>
      <c r="E58" s="33" t="s">
        <v>43</v>
      </c>
    </row>
    <row r="59" spans="1:12" x14ac:dyDescent="0.25">
      <c r="A59" s="120" t="s">
        <v>9</v>
      </c>
      <c r="B59" s="297" t="s">
        <v>1065</v>
      </c>
      <c r="C59" s="371" t="s">
        <v>421</v>
      </c>
      <c r="D59" s="373">
        <v>79</v>
      </c>
      <c r="E59" s="373">
        <v>103200</v>
      </c>
    </row>
    <row r="60" spans="1:12" x14ac:dyDescent="0.25">
      <c r="A60" s="110">
        <v>2</v>
      </c>
      <c r="B60" s="297" t="s">
        <v>1066</v>
      </c>
      <c r="C60" s="372"/>
      <c r="D60" s="374"/>
      <c r="E60" s="374"/>
    </row>
    <row r="61" spans="1:12" x14ac:dyDescent="0.25">
      <c r="A61" s="120">
        <v>3</v>
      </c>
      <c r="B61" s="297" t="s">
        <v>1103</v>
      </c>
      <c r="C61" s="297" t="s">
        <v>424</v>
      </c>
      <c r="D61" s="110">
        <v>136</v>
      </c>
      <c r="E61" s="110">
        <v>6900</v>
      </c>
    </row>
    <row r="62" spans="1:12" x14ac:dyDescent="0.25">
      <c r="A62" s="110">
        <v>4</v>
      </c>
      <c r="B62" s="297" t="s">
        <v>1146</v>
      </c>
      <c r="C62" s="297" t="s">
        <v>432</v>
      </c>
      <c r="D62" s="110">
        <v>88</v>
      </c>
      <c r="E62" s="137">
        <v>12625</v>
      </c>
    </row>
    <row r="63" spans="1:12" x14ac:dyDescent="0.25">
      <c r="A63" s="110">
        <v>5</v>
      </c>
      <c r="B63" s="297" t="s">
        <v>1189</v>
      </c>
      <c r="C63" s="297" t="s">
        <v>434</v>
      </c>
      <c r="D63" s="110">
        <v>46</v>
      </c>
      <c r="E63" s="136">
        <v>11200</v>
      </c>
    </row>
    <row r="64" spans="1:12" x14ac:dyDescent="0.25">
      <c r="A64" s="110">
        <v>6</v>
      </c>
      <c r="B64" s="324" t="s">
        <v>1207</v>
      </c>
      <c r="C64" s="383" t="s">
        <v>436</v>
      </c>
      <c r="D64" s="373">
        <v>24</v>
      </c>
      <c r="E64" s="373">
        <v>5950</v>
      </c>
    </row>
    <row r="65" spans="1:6" x14ac:dyDescent="0.25">
      <c r="A65" s="110"/>
      <c r="B65" s="324" t="s">
        <v>1208</v>
      </c>
      <c r="C65" s="384"/>
      <c r="D65" s="374"/>
      <c r="E65" s="374"/>
    </row>
    <row r="66" spans="1:6" x14ac:dyDescent="0.25">
      <c r="A66" s="93"/>
      <c r="B66" s="333"/>
      <c r="C66" s="330"/>
      <c r="D66" s="331"/>
      <c r="E66" s="331"/>
    </row>
    <row r="67" spans="1:6" x14ac:dyDescent="0.25">
      <c r="A67" s="28" t="s">
        <v>32</v>
      </c>
      <c r="B67" s="28" t="s">
        <v>44</v>
      </c>
      <c r="C67" s="28"/>
      <c r="D67" s="28"/>
      <c r="E67" s="28"/>
      <c r="F67" s="28"/>
    </row>
    <row r="68" spans="1:6" x14ac:dyDescent="0.25">
      <c r="B68" s="28" t="s">
        <v>45</v>
      </c>
      <c r="C68" s="28"/>
      <c r="D68" s="28"/>
      <c r="E68" s="28"/>
      <c r="F68" s="28"/>
    </row>
    <row r="69" spans="1:6" x14ac:dyDescent="0.25">
      <c r="B69" s="28" t="s">
        <v>46</v>
      </c>
      <c r="C69" s="28"/>
      <c r="D69" s="28"/>
      <c r="E69" s="28"/>
      <c r="F69" s="28"/>
    </row>
    <row r="70" spans="1:6" x14ac:dyDescent="0.25">
      <c r="B70" s="124" t="s">
        <v>446</v>
      </c>
    </row>
    <row r="71" spans="1:6" x14ac:dyDescent="0.25">
      <c r="B71" s="28"/>
    </row>
    <row r="72" spans="1:6" x14ac:dyDescent="0.25">
      <c r="B72" s="28"/>
    </row>
    <row r="73" spans="1:6" x14ac:dyDescent="0.25">
      <c r="B73" s="170" t="s">
        <v>535</v>
      </c>
    </row>
    <row r="86" spans="1:1" x14ac:dyDescent="0.25">
      <c r="A86" t="s">
        <v>5</v>
      </c>
    </row>
  </sheetData>
  <mergeCells count="32">
    <mergeCell ref="C59:C60"/>
    <mergeCell ref="D59:D60"/>
    <mergeCell ref="E59:E60"/>
    <mergeCell ref="C64:C65"/>
    <mergeCell ref="D64:D65"/>
    <mergeCell ref="E64:E65"/>
    <mergeCell ref="B47:C47"/>
    <mergeCell ref="B48:C48"/>
    <mergeCell ref="B49:C49"/>
    <mergeCell ref="B54:C54"/>
    <mergeCell ref="B55:C55"/>
    <mergeCell ref="B50:C50"/>
    <mergeCell ref="B51:C51"/>
    <mergeCell ref="B52:C52"/>
    <mergeCell ref="B53:C53"/>
    <mergeCell ref="B44:C44"/>
    <mergeCell ref="B45:C45"/>
    <mergeCell ref="B46:C46"/>
    <mergeCell ref="B11:F11"/>
    <mergeCell ref="B12:F12"/>
    <mergeCell ref="B42:C42"/>
    <mergeCell ref="B43:C43"/>
    <mergeCell ref="B5:E5"/>
    <mergeCell ref="B9:C9"/>
    <mergeCell ref="B10:E10"/>
    <mergeCell ref="B40:C40"/>
    <mergeCell ref="B41:C41"/>
    <mergeCell ref="B33:C33"/>
    <mergeCell ref="B35:C35"/>
    <mergeCell ref="B36:C36"/>
    <mergeCell ref="B38:C38"/>
    <mergeCell ref="B39:C39"/>
  </mergeCells>
  <pageMargins left="0.69930555555555596" right="0.69930555555555596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9">
    <tabColor rgb="FF92D050"/>
  </sheetPr>
  <dimension ref="A1:L93"/>
  <sheetViews>
    <sheetView topLeftCell="A51" workbookViewId="0">
      <selection activeCell="L56" sqref="L5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140625" customWidth="1"/>
    <col min="6" max="6" width="10" customWidth="1"/>
    <col min="10" max="10" width="10.42578125" customWidth="1"/>
    <col min="12" max="12" width="10.855468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540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124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94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2">
        <v>449742.9</v>
      </c>
    </row>
    <row r="14" spans="1:6" x14ac:dyDescent="0.25">
      <c r="A14" s="13" t="s">
        <v>14</v>
      </c>
      <c r="B14" s="5" t="s">
        <v>490</v>
      </c>
      <c r="C14" s="5"/>
      <c r="D14" s="18"/>
      <c r="E14" s="72">
        <f>[4]М28!$E$14</f>
        <v>-267990.40000000002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1827363.53</v>
      </c>
    </row>
    <row r="18" spans="1:6" x14ac:dyDescent="0.25">
      <c r="A18" s="13"/>
      <c r="B18" s="25" t="s">
        <v>19</v>
      </c>
      <c r="C18" s="26"/>
      <c r="D18" s="27"/>
      <c r="E18" s="15">
        <v>1820679.11</v>
      </c>
    </row>
    <row r="19" spans="1:6" x14ac:dyDescent="0.25">
      <c r="A19" s="13"/>
      <c r="B19" s="25" t="s">
        <v>20</v>
      </c>
      <c r="C19" s="26"/>
      <c r="D19" s="27"/>
      <c r="E19" s="16">
        <v>1820679.11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25443.24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273</v>
      </c>
      <c r="C23" s="62"/>
      <c r="D23" s="65"/>
      <c r="E23" s="65">
        <v>49627.55</v>
      </c>
      <c r="F23" s="266"/>
    </row>
    <row r="24" spans="1:6" x14ac:dyDescent="0.25">
      <c r="A24" s="13"/>
      <c r="B24" s="62" t="s">
        <v>928</v>
      </c>
      <c r="C24" s="62"/>
      <c r="D24" s="65"/>
      <c r="E24" s="65">
        <v>7516.25</v>
      </c>
    </row>
    <row r="25" spans="1:6" x14ac:dyDescent="0.25">
      <c r="A25" s="13"/>
      <c r="B25" s="62" t="s">
        <v>274</v>
      </c>
      <c r="C25" s="62"/>
      <c r="D25" s="65"/>
      <c r="E25" s="65">
        <v>41898.080000000002</v>
      </c>
    </row>
    <row r="26" spans="1:6" x14ac:dyDescent="0.25">
      <c r="A26" s="13"/>
      <c r="B26" s="62" t="s">
        <v>275</v>
      </c>
      <c r="C26" s="62"/>
      <c r="D26" s="65"/>
      <c r="E26" s="65">
        <v>82491.78</v>
      </c>
    </row>
    <row r="27" spans="1:6" x14ac:dyDescent="0.25">
      <c r="A27" s="13"/>
      <c r="B27" s="62" t="s">
        <v>929</v>
      </c>
      <c r="C27" s="62"/>
      <c r="D27" s="65"/>
      <c r="E27" s="65">
        <v>21659.56</v>
      </c>
    </row>
    <row r="28" spans="1:6" x14ac:dyDescent="0.25">
      <c r="A28" s="13"/>
      <c r="B28" s="62" t="s">
        <v>930</v>
      </c>
      <c r="C28" s="62"/>
      <c r="D28" s="65"/>
      <c r="E28" s="65">
        <v>7504.92</v>
      </c>
    </row>
    <row r="29" spans="1:6" x14ac:dyDescent="0.25">
      <c r="A29" s="13"/>
      <c r="B29" s="62" t="s">
        <v>276</v>
      </c>
      <c r="C29" s="62"/>
      <c r="D29" s="65"/>
      <c r="E29" s="65">
        <v>51854.95</v>
      </c>
    </row>
    <row r="30" spans="1:6" x14ac:dyDescent="0.25">
      <c r="A30" s="13"/>
      <c r="B30" s="62" t="s">
        <v>277</v>
      </c>
      <c r="C30" s="62"/>
      <c r="D30" s="65"/>
      <c r="E30" s="65">
        <v>9267.08</v>
      </c>
    </row>
    <row r="31" spans="1:6" x14ac:dyDescent="0.25">
      <c r="A31" s="13"/>
      <c r="B31" s="62" t="s">
        <v>278</v>
      </c>
      <c r="C31" s="62"/>
      <c r="D31" s="65"/>
      <c r="E31" s="65">
        <v>29121.96</v>
      </c>
    </row>
    <row r="32" spans="1:6" x14ac:dyDescent="0.25">
      <c r="A32" s="13" t="s">
        <v>24</v>
      </c>
      <c r="B32" s="11" t="s">
        <v>36</v>
      </c>
      <c r="C32" s="11"/>
      <c r="D32" s="11"/>
      <c r="E32" s="14"/>
      <c r="F32" s="28"/>
    </row>
    <row r="33" spans="1:12" x14ac:dyDescent="0.25">
      <c r="A33" s="13"/>
      <c r="B33" s="11" t="s">
        <v>38</v>
      </c>
      <c r="C33" s="11"/>
      <c r="D33" s="11"/>
      <c r="E33" s="14"/>
      <c r="F33" s="28"/>
    </row>
    <row r="34" spans="1:12" x14ac:dyDescent="0.25">
      <c r="A34" s="13"/>
      <c r="B34" s="11" t="s">
        <v>37</v>
      </c>
      <c r="C34" s="5"/>
      <c r="D34" s="5"/>
      <c r="E34" s="1"/>
    </row>
    <row r="35" spans="1:12" x14ac:dyDescent="0.25">
      <c r="A35" s="8" t="s">
        <v>27</v>
      </c>
      <c r="B35" s="365" t="s">
        <v>28</v>
      </c>
      <c r="C35" s="366"/>
      <c r="D35" s="6"/>
      <c r="E35" s="12" t="s">
        <v>29</v>
      </c>
    </row>
    <row r="36" spans="1:12" x14ac:dyDescent="0.25">
      <c r="A36" s="8">
        <v>1</v>
      </c>
      <c r="B36" s="9" t="s">
        <v>484</v>
      </c>
      <c r="C36" s="61"/>
      <c r="D36" s="6"/>
      <c r="E36" s="76">
        <v>143245.23000000001</v>
      </c>
      <c r="J36" s="75"/>
      <c r="L36" s="75"/>
    </row>
    <row r="37" spans="1:12" x14ac:dyDescent="0.25">
      <c r="A37" s="8">
        <v>2</v>
      </c>
      <c r="B37" s="360" t="s">
        <v>380</v>
      </c>
      <c r="C37" s="360"/>
      <c r="D37" s="6"/>
      <c r="E37" s="88">
        <f>'[3]М28-21'!$F$11</f>
        <v>7377.4367999999995</v>
      </c>
    </row>
    <row r="38" spans="1:12" x14ac:dyDescent="0.25">
      <c r="A38" s="8">
        <v>3</v>
      </c>
      <c r="B38" s="359" t="s">
        <v>381</v>
      </c>
      <c r="C38" s="359"/>
      <c r="D38" s="6"/>
      <c r="E38" s="76">
        <f>'[3]М28-21'!$F$12</f>
        <v>47338.552800000005</v>
      </c>
    </row>
    <row r="39" spans="1:12" x14ac:dyDescent="0.25">
      <c r="A39" s="8">
        <v>4</v>
      </c>
      <c r="B39" s="31" t="s">
        <v>509</v>
      </c>
      <c r="C39" s="31"/>
      <c r="D39" s="6"/>
      <c r="E39" s="76">
        <f>'[3]М28-21'!$F$13</f>
        <v>11680.941600000002</v>
      </c>
    </row>
    <row r="40" spans="1:12" x14ac:dyDescent="0.25">
      <c r="A40" s="8">
        <v>5</v>
      </c>
      <c r="B40" s="359" t="s">
        <v>2</v>
      </c>
      <c r="C40" s="359"/>
      <c r="D40" s="6"/>
      <c r="E40" s="88">
        <v>4347.2</v>
      </c>
      <c r="J40" s="88"/>
      <c r="L40" s="75"/>
    </row>
    <row r="41" spans="1:12" x14ac:dyDescent="0.25">
      <c r="A41" s="8">
        <v>6</v>
      </c>
      <c r="B41" s="359" t="s">
        <v>3</v>
      </c>
      <c r="C41" s="359"/>
      <c r="D41" s="6"/>
      <c r="E41" s="88">
        <v>11200</v>
      </c>
      <c r="J41" s="88"/>
      <c r="L41" s="75"/>
    </row>
    <row r="42" spans="1:12" x14ac:dyDescent="0.25">
      <c r="A42" s="8">
        <v>7</v>
      </c>
      <c r="B42" s="360" t="s">
        <v>30</v>
      </c>
      <c r="C42" s="360"/>
      <c r="D42" s="6"/>
      <c r="E42" s="88">
        <f>'[3]М28-21'!$F$17</f>
        <v>39961.116000000002</v>
      </c>
    </row>
    <row r="43" spans="1:12" x14ac:dyDescent="0.25">
      <c r="A43" s="8">
        <v>8</v>
      </c>
      <c r="B43" s="359" t="s">
        <v>382</v>
      </c>
      <c r="C43" s="359"/>
      <c r="D43" s="6"/>
      <c r="E43" s="76">
        <v>480.7</v>
      </c>
      <c r="J43" s="76"/>
      <c r="L43" s="75"/>
    </row>
    <row r="44" spans="1:12" x14ac:dyDescent="0.25">
      <c r="A44" s="8">
        <v>9</v>
      </c>
      <c r="B44" s="359" t="s">
        <v>383</v>
      </c>
      <c r="C44" s="359"/>
      <c r="D44" s="6"/>
      <c r="E44" s="76">
        <v>3688.72</v>
      </c>
      <c r="J44" s="76"/>
      <c r="L44" s="75"/>
    </row>
    <row r="45" spans="1:12" x14ac:dyDescent="0.25">
      <c r="A45" s="8">
        <v>10</v>
      </c>
      <c r="B45" s="360" t="s">
        <v>384</v>
      </c>
      <c r="C45" s="360"/>
      <c r="D45" s="6"/>
      <c r="E45" s="76">
        <v>1229.57</v>
      </c>
      <c r="J45" s="75"/>
      <c r="L45" s="75"/>
    </row>
    <row r="46" spans="1:12" x14ac:dyDescent="0.25">
      <c r="A46" s="8">
        <v>11</v>
      </c>
      <c r="B46" s="359" t="s">
        <v>385</v>
      </c>
      <c r="C46" s="359"/>
      <c r="D46" s="6"/>
      <c r="E46" s="76">
        <v>112505</v>
      </c>
    </row>
    <row r="47" spans="1:12" x14ac:dyDescent="0.25">
      <c r="A47" s="8">
        <v>12</v>
      </c>
      <c r="B47" s="362" t="s">
        <v>1249</v>
      </c>
      <c r="C47" s="363"/>
      <c r="D47" s="6"/>
      <c r="E47" s="76">
        <v>12888.4</v>
      </c>
      <c r="L47" s="75"/>
    </row>
    <row r="48" spans="1:12" x14ac:dyDescent="0.25">
      <c r="A48" s="8">
        <v>13</v>
      </c>
      <c r="B48" s="359" t="s">
        <v>386</v>
      </c>
      <c r="C48" s="359"/>
      <c r="D48" s="6"/>
      <c r="E48" s="76">
        <v>240381.48</v>
      </c>
      <c r="J48" s="75"/>
      <c r="L48" s="75"/>
    </row>
    <row r="49" spans="1:12" x14ac:dyDescent="0.25">
      <c r="A49" s="8">
        <v>14</v>
      </c>
      <c r="B49" s="359" t="s">
        <v>387</v>
      </c>
      <c r="C49" s="359"/>
      <c r="D49" s="6"/>
      <c r="E49" s="76">
        <v>149393.1</v>
      </c>
      <c r="L49" s="341"/>
    </row>
    <row r="50" spans="1:12" x14ac:dyDescent="0.25">
      <c r="A50" s="8">
        <v>15</v>
      </c>
      <c r="B50" s="359" t="s">
        <v>393</v>
      </c>
      <c r="C50" s="359"/>
      <c r="D50" s="6"/>
      <c r="E50" s="76">
        <f>'[3]М28-21'!$F$28</f>
        <v>7377.4367999999995</v>
      </c>
    </row>
    <row r="51" spans="1:12" x14ac:dyDescent="0.25">
      <c r="A51" s="8">
        <v>16</v>
      </c>
      <c r="B51" s="359" t="s">
        <v>388</v>
      </c>
      <c r="C51" s="359"/>
      <c r="D51" s="6"/>
      <c r="E51" s="76">
        <v>107283.76</v>
      </c>
      <c r="J51" s="75"/>
      <c r="L51" s="75"/>
    </row>
    <row r="52" spans="1:12" x14ac:dyDescent="0.25">
      <c r="A52" s="8">
        <v>17</v>
      </c>
      <c r="B52" s="362" t="s">
        <v>408</v>
      </c>
      <c r="C52" s="363"/>
      <c r="D52" s="6"/>
      <c r="E52" s="76">
        <v>12937.4</v>
      </c>
      <c r="L52" s="75"/>
    </row>
    <row r="53" spans="1:12" x14ac:dyDescent="0.25">
      <c r="A53" s="8">
        <v>18</v>
      </c>
      <c r="B53" s="359" t="s">
        <v>53</v>
      </c>
      <c r="C53" s="359"/>
      <c r="D53" s="6"/>
      <c r="E53" s="76">
        <v>225011.88</v>
      </c>
      <c r="L53" s="75"/>
    </row>
    <row r="54" spans="1:12" x14ac:dyDescent="0.25">
      <c r="A54" s="8">
        <v>19</v>
      </c>
      <c r="B54" s="362" t="s">
        <v>4</v>
      </c>
      <c r="C54" s="363"/>
      <c r="D54" s="6"/>
      <c r="E54" s="76">
        <f>'[3]М28-21'!$F$31</f>
        <v>295097.47200000001</v>
      </c>
    </row>
    <row r="55" spans="1:12" x14ac:dyDescent="0.25">
      <c r="A55" s="8">
        <v>20</v>
      </c>
      <c r="B55" s="359" t="s">
        <v>461</v>
      </c>
      <c r="C55" s="359"/>
      <c r="D55" s="6"/>
      <c r="E55" s="76">
        <f>[4]М28!$E$55</f>
        <v>110315.04102425001</v>
      </c>
      <c r="J55" s="75"/>
      <c r="L55" s="75"/>
    </row>
    <row r="56" spans="1:12" x14ac:dyDescent="0.25">
      <c r="A56" s="8">
        <v>21</v>
      </c>
      <c r="B56" s="362" t="s">
        <v>480</v>
      </c>
      <c r="C56" s="363"/>
      <c r="D56" s="6"/>
      <c r="E56" s="76">
        <v>103902.48</v>
      </c>
      <c r="L56" s="75"/>
    </row>
    <row r="57" spans="1:12" x14ac:dyDescent="0.25">
      <c r="A57" s="8">
        <v>22</v>
      </c>
      <c r="B57" s="362" t="s">
        <v>481</v>
      </c>
      <c r="C57" s="363"/>
      <c r="D57" s="6"/>
      <c r="E57" s="76">
        <v>10738.48</v>
      </c>
      <c r="L57" s="75"/>
    </row>
    <row r="58" spans="1:12" x14ac:dyDescent="0.25">
      <c r="A58" s="8">
        <v>23</v>
      </c>
      <c r="B58" s="362" t="s">
        <v>482</v>
      </c>
      <c r="C58" s="363"/>
      <c r="D58" s="6"/>
      <c r="E58" s="76">
        <v>263140.33</v>
      </c>
      <c r="L58" s="75"/>
    </row>
    <row r="59" spans="1:12" x14ac:dyDescent="0.25">
      <c r="A59" s="8">
        <v>24</v>
      </c>
      <c r="B59" s="362" t="s">
        <v>483</v>
      </c>
      <c r="C59" s="363"/>
      <c r="D59" s="6"/>
      <c r="E59" s="76">
        <v>18246.78</v>
      </c>
      <c r="L59" s="75"/>
    </row>
    <row r="60" spans="1:12" x14ac:dyDescent="0.25">
      <c r="A60" s="8">
        <v>25</v>
      </c>
      <c r="B60" s="364" t="s">
        <v>488</v>
      </c>
      <c r="C60" s="364"/>
      <c r="D60" s="6"/>
      <c r="E60" s="83">
        <f>SUM(E36:E59)</f>
        <v>1939768.5070242502</v>
      </c>
      <c r="J60" s="80"/>
    </row>
    <row r="61" spans="1:12" x14ac:dyDescent="0.25">
      <c r="A61" s="8">
        <v>26</v>
      </c>
      <c r="B61" s="364" t="s">
        <v>489</v>
      </c>
      <c r="C61" s="361"/>
      <c r="D61" s="6"/>
      <c r="E61" s="83">
        <f>B21+E19</f>
        <v>1846122.35</v>
      </c>
      <c r="J61" s="105"/>
    </row>
    <row r="62" spans="1:12" x14ac:dyDescent="0.25">
      <c r="F62" s="74"/>
    </row>
    <row r="63" spans="1:12" x14ac:dyDescent="0.25">
      <c r="A63" s="28" t="s">
        <v>31</v>
      </c>
      <c r="B63" s="5" t="s">
        <v>429</v>
      </c>
      <c r="L63" s="75"/>
    </row>
    <row r="64" spans="1:12" x14ac:dyDescent="0.25">
      <c r="B64" s="11" t="s">
        <v>35</v>
      </c>
    </row>
    <row r="65" spans="1:7" x14ac:dyDescent="0.25">
      <c r="A65" s="38" t="s">
        <v>27</v>
      </c>
      <c r="B65" s="36" t="s">
        <v>39</v>
      </c>
      <c r="C65" s="33" t="s">
        <v>42</v>
      </c>
      <c r="D65" s="298" t="s">
        <v>1067</v>
      </c>
      <c r="E65" s="33" t="s">
        <v>43</v>
      </c>
    </row>
    <row r="66" spans="1:7" x14ac:dyDescent="0.25">
      <c r="A66" s="119" t="s">
        <v>9</v>
      </c>
      <c r="B66" s="111" t="s">
        <v>427</v>
      </c>
      <c r="C66" s="306" t="s">
        <v>422</v>
      </c>
      <c r="D66" s="57">
        <v>156</v>
      </c>
      <c r="E66" s="57">
        <v>14400</v>
      </c>
    </row>
    <row r="67" spans="1:7" x14ac:dyDescent="0.25">
      <c r="A67" s="119" t="s">
        <v>13</v>
      </c>
      <c r="B67" s="298" t="s">
        <v>448</v>
      </c>
      <c r="C67" s="306" t="s">
        <v>428</v>
      </c>
      <c r="D67" s="57">
        <v>106</v>
      </c>
      <c r="E67" s="57">
        <v>9700</v>
      </c>
    </row>
    <row r="68" spans="1:7" x14ac:dyDescent="0.25">
      <c r="A68" s="57" t="s">
        <v>14</v>
      </c>
      <c r="B68" s="298" t="s">
        <v>1124</v>
      </c>
      <c r="C68" s="306" t="s">
        <v>428</v>
      </c>
      <c r="D68" s="57">
        <v>105</v>
      </c>
      <c r="E68" s="57">
        <v>11700</v>
      </c>
    </row>
    <row r="69" spans="1:7" x14ac:dyDescent="0.25">
      <c r="A69" s="57">
        <v>4</v>
      </c>
      <c r="B69" s="298" t="s">
        <v>1139</v>
      </c>
      <c r="C69" s="306" t="s">
        <v>432</v>
      </c>
      <c r="D69" s="57">
        <v>95</v>
      </c>
      <c r="E69" s="57">
        <v>8700</v>
      </c>
      <c r="G69" s="124"/>
    </row>
    <row r="70" spans="1:7" x14ac:dyDescent="0.25">
      <c r="A70" s="57">
        <v>5</v>
      </c>
      <c r="B70" s="123"/>
      <c r="C70" s="314"/>
      <c r="D70" s="57"/>
      <c r="E70" s="57"/>
      <c r="G70" s="124"/>
    </row>
    <row r="72" spans="1:7" x14ac:dyDescent="0.25">
      <c r="A72" s="28" t="s">
        <v>32</v>
      </c>
      <c r="B72" s="28" t="s">
        <v>44</v>
      </c>
      <c r="C72" s="28"/>
      <c r="D72" s="28"/>
      <c r="E72" s="28"/>
      <c r="F72" s="28"/>
    </row>
    <row r="73" spans="1:7" x14ac:dyDescent="0.25">
      <c r="B73" s="28" t="s">
        <v>45</v>
      </c>
      <c r="C73" s="28"/>
      <c r="D73" s="28"/>
      <c r="E73" s="28"/>
      <c r="F73" s="28"/>
    </row>
    <row r="74" spans="1:7" x14ac:dyDescent="0.25">
      <c r="B74" s="28" t="s">
        <v>46</v>
      </c>
      <c r="C74" s="28"/>
      <c r="D74" s="28"/>
      <c r="E74" s="28"/>
      <c r="F74" s="28"/>
    </row>
    <row r="75" spans="1:7" x14ac:dyDescent="0.25">
      <c r="B75" s="51" t="s">
        <v>54</v>
      </c>
      <c r="C75" s="29"/>
      <c r="D75" s="29"/>
      <c r="E75" s="29"/>
      <c r="F75" s="29"/>
    </row>
    <row r="76" spans="1:7" x14ac:dyDescent="0.25">
      <c r="B76" s="29" t="s">
        <v>48</v>
      </c>
      <c r="C76" s="29"/>
      <c r="D76" s="29"/>
      <c r="E76" s="29"/>
      <c r="F76" s="29"/>
    </row>
    <row r="77" spans="1:7" x14ac:dyDescent="0.25">
      <c r="B77" s="29" t="s">
        <v>49</v>
      </c>
      <c r="C77" s="29"/>
      <c r="D77" s="29"/>
      <c r="E77" s="29"/>
      <c r="F77" s="29"/>
    </row>
    <row r="80" spans="1:7" x14ac:dyDescent="0.25">
      <c r="B80" s="170" t="s">
        <v>535</v>
      </c>
    </row>
    <row r="93" spans="1:1" x14ac:dyDescent="0.25">
      <c r="A93" t="s">
        <v>5</v>
      </c>
    </row>
  </sheetData>
  <mergeCells count="30">
    <mergeCell ref="B60:C60"/>
    <mergeCell ref="B61:C61"/>
    <mergeCell ref="B48:C48"/>
    <mergeCell ref="B49:C49"/>
    <mergeCell ref="B50:C50"/>
    <mergeCell ref="B51:C51"/>
    <mergeCell ref="B53:C53"/>
    <mergeCell ref="B56:C56"/>
    <mergeCell ref="B57:C57"/>
    <mergeCell ref="B59:C59"/>
    <mergeCell ref="B47:C47"/>
    <mergeCell ref="B52:C52"/>
    <mergeCell ref="B54:C54"/>
    <mergeCell ref="B55:C55"/>
    <mergeCell ref="B58:C58"/>
    <mergeCell ref="B11:F11"/>
    <mergeCell ref="B12:F12"/>
    <mergeCell ref="B5:E5"/>
    <mergeCell ref="B9:C9"/>
    <mergeCell ref="B10:E10"/>
    <mergeCell ref="B35:C35"/>
    <mergeCell ref="B37:C37"/>
    <mergeCell ref="B38:C38"/>
    <mergeCell ref="B40:C40"/>
    <mergeCell ref="B41:C41"/>
    <mergeCell ref="B42:C42"/>
    <mergeCell ref="B43:C43"/>
    <mergeCell ref="B44:C44"/>
    <mergeCell ref="B45:C45"/>
    <mergeCell ref="B46:C46"/>
  </mergeCells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0F16-7784-4E47-99BA-D2BA43E06DDF}">
  <sheetPr>
    <tabColor rgb="FF92D050"/>
  </sheetPr>
  <dimension ref="A1:L94"/>
  <sheetViews>
    <sheetView topLeftCell="A58" workbookViewId="0">
      <selection activeCell="K62" sqref="K62"/>
    </sheetView>
  </sheetViews>
  <sheetFormatPr defaultRowHeight="15" x14ac:dyDescent="0.25"/>
  <cols>
    <col min="1" max="1" width="4.5703125" customWidth="1"/>
    <col min="2" max="2" width="42.5703125" customWidth="1"/>
    <col min="3" max="3" width="11.42578125" customWidth="1"/>
    <col min="4" max="4" width="12.7109375" customWidth="1"/>
    <col min="5" max="5" width="13.5703125" customWidth="1"/>
    <col min="6" max="6" width="10" customWidth="1"/>
    <col min="10" max="10" width="11.710937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501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68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1">
        <v>595541.71</v>
      </c>
    </row>
    <row r="14" spans="1:6" x14ac:dyDescent="0.25">
      <c r="A14" s="13" t="s">
        <v>14</v>
      </c>
      <c r="B14" s="5" t="s">
        <v>490</v>
      </c>
      <c r="C14" s="5"/>
      <c r="D14" s="18"/>
      <c r="E14" s="77">
        <v>249490.63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1372711.38</v>
      </c>
    </row>
    <row r="18" spans="1:6" x14ac:dyDescent="0.25">
      <c r="A18" s="13"/>
      <c r="B18" s="25" t="s">
        <v>19</v>
      </c>
      <c r="C18" s="26"/>
      <c r="D18" s="27"/>
      <c r="E18" s="15">
        <v>1365470.68</v>
      </c>
    </row>
    <row r="19" spans="1:6" x14ac:dyDescent="0.25">
      <c r="A19" s="13"/>
      <c r="B19" s="25" t="s">
        <v>20</v>
      </c>
      <c r="C19" s="26"/>
      <c r="D19" s="27"/>
      <c r="E19" s="15">
        <v>1365470.68</v>
      </c>
      <c r="F19" s="79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9393.24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757</v>
      </c>
      <c r="C23" s="62"/>
      <c r="D23" s="65"/>
      <c r="E23" s="65">
        <v>3091.1</v>
      </c>
    </row>
    <row r="24" spans="1:6" x14ac:dyDescent="0.25">
      <c r="A24" s="13"/>
      <c r="B24" s="62" t="s">
        <v>149</v>
      </c>
      <c r="C24" s="62"/>
      <c r="D24" s="65"/>
      <c r="E24" s="65">
        <v>92903.34</v>
      </c>
    </row>
    <row r="25" spans="1:6" x14ac:dyDescent="0.25">
      <c r="A25" s="13"/>
      <c r="B25" s="62" t="s">
        <v>150</v>
      </c>
      <c r="C25" s="62"/>
      <c r="D25" s="65"/>
      <c r="E25" s="65">
        <v>26989.200000000001</v>
      </c>
    </row>
    <row r="26" spans="1:6" x14ac:dyDescent="0.25">
      <c r="A26" s="13"/>
      <c r="B26" s="62" t="s">
        <v>758</v>
      </c>
      <c r="C26" s="62"/>
      <c r="D26" s="65"/>
      <c r="E26" s="65">
        <v>2652.35</v>
      </c>
    </row>
    <row r="27" spans="1:6" x14ac:dyDescent="0.25">
      <c r="A27" s="13"/>
      <c r="B27" s="62" t="s">
        <v>759</v>
      </c>
      <c r="C27" s="62"/>
      <c r="D27" s="65"/>
      <c r="E27" s="65">
        <v>5112.87</v>
      </c>
    </row>
    <row r="28" spans="1:6" x14ac:dyDescent="0.25">
      <c r="A28" s="13"/>
      <c r="B28" s="62" t="s">
        <v>146</v>
      </c>
      <c r="C28" s="62"/>
      <c r="D28" s="65"/>
      <c r="E28" s="65">
        <v>30749.06</v>
      </c>
    </row>
    <row r="29" spans="1:6" x14ac:dyDescent="0.25">
      <c r="A29" s="13"/>
      <c r="B29" s="62" t="s">
        <v>760</v>
      </c>
      <c r="C29" s="62"/>
      <c r="D29" s="65"/>
      <c r="E29" s="65">
        <v>7030.58</v>
      </c>
    </row>
    <row r="30" spans="1:6" x14ac:dyDescent="0.25">
      <c r="A30" s="13"/>
      <c r="B30" s="62" t="s">
        <v>761</v>
      </c>
      <c r="C30" s="62"/>
      <c r="D30" s="65"/>
      <c r="E30" s="65">
        <v>15756.12</v>
      </c>
    </row>
    <row r="31" spans="1:6" x14ac:dyDescent="0.25">
      <c r="A31" s="13"/>
      <c r="B31" s="62" t="s">
        <v>762</v>
      </c>
      <c r="C31" s="62"/>
      <c r="D31" s="65"/>
      <c r="E31" s="65">
        <v>2426.7399999999998</v>
      </c>
    </row>
    <row r="32" spans="1:6" x14ac:dyDescent="0.25">
      <c r="A32" s="13"/>
      <c r="B32" s="62" t="s">
        <v>763</v>
      </c>
      <c r="C32" s="62"/>
      <c r="D32" s="65"/>
      <c r="E32" s="65">
        <v>22823.09</v>
      </c>
    </row>
    <row r="33" spans="1:6" x14ac:dyDescent="0.25">
      <c r="A33" s="13"/>
      <c r="B33" s="62" t="s">
        <v>764</v>
      </c>
      <c r="C33" s="62"/>
      <c r="D33" s="65"/>
      <c r="E33" s="65">
        <v>3465.27</v>
      </c>
    </row>
    <row r="34" spans="1:6" x14ac:dyDescent="0.25">
      <c r="A34" s="13"/>
      <c r="B34" s="62" t="s">
        <v>141</v>
      </c>
      <c r="C34" s="62"/>
      <c r="D34" s="65"/>
      <c r="E34" s="65">
        <v>5513.46</v>
      </c>
    </row>
    <row r="35" spans="1:6" x14ac:dyDescent="0.25">
      <c r="A35" s="13"/>
      <c r="B35" s="62" t="s">
        <v>147</v>
      </c>
      <c r="C35" s="62"/>
      <c r="D35" s="65"/>
      <c r="E35" s="65">
        <v>16894.28</v>
      </c>
    </row>
    <row r="36" spans="1:6" x14ac:dyDescent="0.25">
      <c r="A36" s="13"/>
      <c r="B36" s="62" t="s">
        <v>142</v>
      </c>
      <c r="C36" s="62"/>
      <c r="D36" s="65"/>
      <c r="E36" s="65">
        <v>3429.04</v>
      </c>
    </row>
    <row r="37" spans="1:6" x14ac:dyDescent="0.25">
      <c r="A37" s="13"/>
      <c r="B37" s="62" t="s">
        <v>143</v>
      </c>
      <c r="C37" s="62"/>
      <c r="D37" s="65"/>
      <c r="E37" s="65">
        <v>45907.18</v>
      </c>
    </row>
    <row r="38" spans="1:6" x14ac:dyDescent="0.25">
      <c r="A38" s="13"/>
      <c r="B38" s="62" t="s">
        <v>148</v>
      </c>
      <c r="C38" s="62"/>
      <c r="D38" s="65"/>
      <c r="E38" s="65">
        <v>152048.26999999999</v>
      </c>
    </row>
    <row r="39" spans="1:6" x14ac:dyDescent="0.25">
      <c r="A39" s="13"/>
      <c r="B39" s="62" t="s">
        <v>144</v>
      </c>
      <c r="C39" s="62"/>
      <c r="D39" s="65"/>
      <c r="E39" s="65">
        <v>30516.62</v>
      </c>
    </row>
    <row r="40" spans="1:6" x14ac:dyDescent="0.25">
      <c r="A40" s="13"/>
      <c r="B40" s="62" t="s">
        <v>145</v>
      </c>
      <c r="C40" s="62"/>
      <c r="D40" s="65"/>
      <c r="E40" s="65">
        <v>21614.85</v>
      </c>
    </row>
    <row r="41" spans="1:6" x14ac:dyDescent="0.25">
      <c r="A41" s="13"/>
      <c r="B41" s="62" t="s">
        <v>765</v>
      </c>
      <c r="C41" s="62"/>
      <c r="D41" s="65"/>
      <c r="E41" s="65">
        <v>5217.87</v>
      </c>
    </row>
    <row r="42" spans="1:6" x14ac:dyDescent="0.25">
      <c r="A42" s="13"/>
      <c r="B42" s="62" t="s">
        <v>766</v>
      </c>
      <c r="C42" s="62"/>
      <c r="D42" s="65"/>
      <c r="E42" s="65">
        <v>2523.6999999999998</v>
      </c>
    </row>
    <row r="43" spans="1:6" x14ac:dyDescent="0.25">
      <c r="A43" s="13"/>
      <c r="B43" s="62" t="s">
        <v>767</v>
      </c>
      <c r="C43" s="62"/>
      <c r="D43" s="65"/>
      <c r="E43" s="65">
        <v>4056.29</v>
      </c>
    </row>
    <row r="44" spans="1:6" x14ac:dyDescent="0.25">
      <c r="A44" s="13"/>
      <c r="B44" s="66"/>
      <c r="C44" s="67"/>
      <c r="D44" s="68"/>
      <c r="E44" s="69"/>
    </row>
    <row r="45" spans="1:6" x14ac:dyDescent="0.25">
      <c r="A45" s="13" t="s">
        <v>24</v>
      </c>
      <c r="B45" s="11" t="s">
        <v>36</v>
      </c>
      <c r="C45" s="11"/>
      <c r="D45" s="11"/>
      <c r="E45" s="14"/>
      <c r="F45" s="28"/>
    </row>
    <row r="46" spans="1:6" x14ac:dyDescent="0.25">
      <c r="A46" s="13"/>
      <c r="B46" s="11" t="s">
        <v>38</v>
      </c>
      <c r="C46" s="11"/>
      <c r="D46" s="11"/>
      <c r="E46" s="14"/>
      <c r="F46" s="28"/>
    </row>
    <row r="47" spans="1:6" x14ac:dyDescent="0.25">
      <c r="A47" s="13"/>
      <c r="B47" s="11" t="s">
        <v>37</v>
      </c>
      <c r="C47" s="5"/>
      <c r="D47" s="5"/>
      <c r="E47" s="1"/>
    </row>
    <row r="48" spans="1:6" x14ac:dyDescent="0.25">
      <c r="A48" s="8" t="s">
        <v>27</v>
      </c>
      <c r="B48" s="365" t="s">
        <v>28</v>
      </c>
      <c r="C48" s="366"/>
      <c r="D48" s="6"/>
      <c r="E48" s="70" t="s">
        <v>391</v>
      </c>
    </row>
    <row r="49" spans="1:12" x14ac:dyDescent="0.25">
      <c r="A49" s="8">
        <v>1</v>
      </c>
      <c r="B49" s="362" t="s">
        <v>484</v>
      </c>
      <c r="C49" s="363"/>
      <c r="D49" s="6"/>
      <c r="E49" s="76">
        <f>'[3]А25-21'!$F$10</f>
        <v>238462.05479999998</v>
      </c>
    </row>
    <row r="50" spans="1:12" x14ac:dyDescent="0.25">
      <c r="A50" s="8">
        <v>2</v>
      </c>
      <c r="B50" s="360" t="s">
        <v>380</v>
      </c>
      <c r="C50" s="360"/>
      <c r="D50" s="6"/>
      <c r="E50" s="76">
        <f>'[3]А25-21'!$F$11</f>
        <v>17522.770799999998</v>
      </c>
    </row>
    <row r="51" spans="1:12" x14ac:dyDescent="0.25">
      <c r="A51" s="8">
        <v>3</v>
      </c>
      <c r="B51" s="359" t="s">
        <v>381</v>
      </c>
      <c r="C51" s="359"/>
      <c r="D51" s="6"/>
      <c r="E51" s="76">
        <f>'[3]А25-21'!$F$12</f>
        <v>66281.785199999998</v>
      </c>
    </row>
    <row r="52" spans="1:12" x14ac:dyDescent="0.25">
      <c r="A52" s="8">
        <v>4</v>
      </c>
      <c r="B52" s="31" t="s">
        <v>509</v>
      </c>
      <c r="C52" s="31"/>
      <c r="D52" s="6"/>
      <c r="E52" s="76">
        <f>'[3]А25-21'!$F$13</f>
        <v>33521.822400000005</v>
      </c>
    </row>
    <row r="53" spans="1:12" x14ac:dyDescent="0.25">
      <c r="A53" s="8">
        <v>5</v>
      </c>
      <c r="B53" s="359" t="s">
        <v>2</v>
      </c>
      <c r="C53" s="359"/>
      <c r="D53" s="6"/>
      <c r="E53" s="31">
        <v>3531.22</v>
      </c>
      <c r="J53" s="75"/>
    </row>
    <row r="54" spans="1:12" x14ac:dyDescent="0.25">
      <c r="A54" s="8">
        <v>6</v>
      </c>
      <c r="B54" s="359" t="s">
        <v>3</v>
      </c>
      <c r="C54" s="359"/>
      <c r="D54" s="6"/>
      <c r="E54" s="31">
        <v>22400</v>
      </c>
      <c r="J54" s="75"/>
    </row>
    <row r="55" spans="1:12" x14ac:dyDescent="0.25">
      <c r="A55" s="8">
        <v>7</v>
      </c>
      <c r="B55" s="360" t="s">
        <v>30</v>
      </c>
      <c r="C55" s="360"/>
      <c r="D55" s="6"/>
      <c r="E55" s="76">
        <f>'[3]А25-21'!$F$17</f>
        <v>49520.873999999996</v>
      </c>
    </row>
    <row r="56" spans="1:12" x14ac:dyDescent="0.25">
      <c r="A56" s="8">
        <v>8</v>
      </c>
      <c r="B56" s="359" t="s">
        <v>382</v>
      </c>
      <c r="C56" s="359"/>
      <c r="D56" s="6"/>
      <c r="E56" s="31">
        <v>15381.12</v>
      </c>
      <c r="J56" s="75"/>
    </row>
    <row r="57" spans="1:12" x14ac:dyDescent="0.25">
      <c r="A57" s="8">
        <v>9</v>
      </c>
      <c r="B57" s="359" t="s">
        <v>383</v>
      </c>
      <c r="C57" s="359"/>
      <c r="D57" s="6"/>
      <c r="E57" s="76">
        <v>5980</v>
      </c>
      <c r="J57" s="75"/>
      <c r="L57" s="75"/>
    </row>
    <row r="58" spans="1:12" x14ac:dyDescent="0.25">
      <c r="A58" s="8">
        <v>10</v>
      </c>
      <c r="B58" s="360" t="s">
        <v>384</v>
      </c>
      <c r="C58" s="360"/>
      <c r="D58" s="6"/>
      <c r="E58" s="31">
        <v>4571.16</v>
      </c>
      <c r="J58" s="75"/>
    </row>
    <row r="59" spans="1:12" x14ac:dyDescent="0.25">
      <c r="A59" s="8">
        <v>11</v>
      </c>
      <c r="B59" s="359" t="s">
        <v>385</v>
      </c>
      <c r="C59" s="359"/>
      <c r="D59" s="6"/>
      <c r="E59" s="31">
        <v>209511.39</v>
      </c>
      <c r="I59" s="93"/>
      <c r="J59" s="75"/>
      <c r="K59" s="93"/>
    </row>
    <row r="60" spans="1:12" x14ac:dyDescent="0.25">
      <c r="A60" s="8">
        <v>12</v>
      </c>
      <c r="B60" s="359" t="s">
        <v>390</v>
      </c>
      <c r="C60" s="359"/>
      <c r="D60" s="6"/>
      <c r="E60" s="76">
        <f>'[3]А25-21'!$F$25</f>
        <v>9142.3152000000009</v>
      </c>
      <c r="I60" s="93"/>
      <c r="K60" s="152"/>
    </row>
    <row r="61" spans="1:12" x14ac:dyDescent="0.25">
      <c r="A61" s="8">
        <v>13</v>
      </c>
      <c r="B61" s="359" t="s">
        <v>388</v>
      </c>
      <c r="C61" s="359"/>
      <c r="D61" s="6"/>
      <c r="E61" s="31">
        <v>447620.17</v>
      </c>
    </row>
    <row r="62" spans="1:12" x14ac:dyDescent="0.25">
      <c r="A62" s="8">
        <v>14</v>
      </c>
      <c r="B62" s="362" t="s">
        <v>1241</v>
      </c>
      <c r="C62" s="363"/>
      <c r="D62" s="6"/>
      <c r="E62" s="31">
        <v>245218</v>
      </c>
    </row>
    <row r="63" spans="1:12" x14ac:dyDescent="0.25">
      <c r="A63" s="8">
        <v>15</v>
      </c>
      <c r="B63" s="359" t="s">
        <v>4</v>
      </c>
      <c r="C63" s="359"/>
      <c r="D63" s="6"/>
      <c r="E63" s="76">
        <v>365692.67</v>
      </c>
    </row>
    <row r="64" spans="1:12" x14ac:dyDescent="0.25">
      <c r="A64" s="8">
        <v>16</v>
      </c>
      <c r="B64" s="359" t="s">
        <v>455</v>
      </c>
      <c r="C64" s="359"/>
      <c r="D64" s="6"/>
      <c r="E64" s="76">
        <f>[4]A25!$E$64</f>
        <v>82154.993539599993</v>
      </c>
      <c r="J64" s="75"/>
      <c r="L64" s="75"/>
    </row>
    <row r="65" spans="1:12" x14ac:dyDescent="0.25">
      <c r="A65" s="8">
        <v>17</v>
      </c>
      <c r="B65" s="362" t="s">
        <v>480</v>
      </c>
      <c r="C65" s="363"/>
      <c r="D65" s="6"/>
      <c r="E65" s="76">
        <v>107863.05</v>
      </c>
      <c r="L65" s="75"/>
    </row>
    <row r="66" spans="1:12" x14ac:dyDescent="0.25">
      <c r="A66" s="8">
        <v>18</v>
      </c>
      <c r="B66" s="362" t="s">
        <v>481</v>
      </c>
      <c r="C66" s="363"/>
      <c r="D66" s="6"/>
      <c r="E66" s="76">
        <v>8983.86</v>
      </c>
      <c r="L66" s="75"/>
    </row>
    <row r="67" spans="1:12" x14ac:dyDescent="0.25">
      <c r="A67" s="8">
        <v>19</v>
      </c>
      <c r="B67" s="362" t="s">
        <v>483</v>
      </c>
      <c r="C67" s="363"/>
      <c r="D67" s="6"/>
      <c r="E67" s="76">
        <v>15262.8</v>
      </c>
      <c r="L67" s="75"/>
    </row>
    <row r="68" spans="1:12" x14ac:dyDescent="0.25">
      <c r="A68" s="8">
        <v>20</v>
      </c>
      <c r="B68" s="364" t="s">
        <v>488</v>
      </c>
      <c r="C68" s="364"/>
      <c r="D68" s="6"/>
      <c r="E68" s="76">
        <f>SUM(E49:E67)</f>
        <v>1948622.0559395999</v>
      </c>
      <c r="J68" s="80"/>
    </row>
    <row r="69" spans="1:12" x14ac:dyDescent="0.25">
      <c r="A69" s="8">
        <v>21</v>
      </c>
      <c r="B69" s="364" t="s">
        <v>489</v>
      </c>
      <c r="C69" s="361"/>
      <c r="D69" s="6"/>
      <c r="E69" s="31">
        <f>E19+B21</f>
        <v>1374863.92</v>
      </c>
      <c r="J69" s="160"/>
      <c r="L69" s="49"/>
    </row>
    <row r="70" spans="1:12" x14ac:dyDescent="0.25">
      <c r="A70" s="13"/>
      <c r="B70" s="114"/>
      <c r="C70" s="114"/>
      <c r="D70" s="5"/>
      <c r="E70" s="75"/>
    </row>
    <row r="71" spans="1:12" x14ac:dyDescent="0.25">
      <c r="A71" s="28" t="s">
        <v>31</v>
      </c>
      <c r="B71" s="5" t="s">
        <v>429</v>
      </c>
      <c r="F71" s="79"/>
    </row>
    <row r="72" spans="1:12" x14ac:dyDescent="0.25">
      <c r="B72" s="11" t="s">
        <v>35</v>
      </c>
    </row>
    <row r="73" spans="1:12" x14ac:dyDescent="0.25">
      <c r="A73" s="38" t="s">
        <v>27</v>
      </c>
      <c r="B73" s="36" t="s">
        <v>39</v>
      </c>
      <c r="C73" s="33" t="s">
        <v>42</v>
      </c>
      <c r="D73" s="298" t="s">
        <v>1067</v>
      </c>
      <c r="E73" s="111" t="s">
        <v>423</v>
      </c>
    </row>
    <row r="74" spans="1:12" x14ac:dyDescent="0.25">
      <c r="A74" s="128" t="s">
        <v>9</v>
      </c>
      <c r="B74" s="297" t="s">
        <v>656</v>
      </c>
      <c r="C74" s="297" t="s">
        <v>436</v>
      </c>
      <c r="D74" s="110">
        <v>1</v>
      </c>
      <c r="E74" s="110">
        <v>119552</v>
      </c>
    </row>
    <row r="75" spans="1:12" x14ac:dyDescent="0.25">
      <c r="A75" s="129" t="s">
        <v>13</v>
      </c>
      <c r="B75" s="317" t="s">
        <v>1102</v>
      </c>
      <c r="C75" s="317" t="s">
        <v>422</v>
      </c>
      <c r="D75" s="109">
        <v>141</v>
      </c>
      <c r="E75" s="109">
        <v>2500</v>
      </c>
    </row>
    <row r="76" spans="1:12" x14ac:dyDescent="0.25">
      <c r="A76" s="130">
        <v>3</v>
      </c>
      <c r="B76" s="297" t="s">
        <v>1158</v>
      </c>
      <c r="C76" s="371" t="s">
        <v>62</v>
      </c>
      <c r="D76" s="373">
        <v>77</v>
      </c>
      <c r="E76" s="373">
        <v>157134</v>
      </c>
    </row>
    <row r="77" spans="1:12" x14ac:dyDescent="0.25">
      <c r="A77" s="130">
        <v>4</v>
      </c>
      <c r="B77" s="297" t="s">
        <v>1159</v>
      </c>
      <c r="C77" s="372"/>
      <c r="D77" s="374"/>
      <c r="E77" s="374"/>
    </row>
    <row r="78" spans="1:12" x14ac:dyDescent="0.25">
      <c r="A78" s="130">
        <v>5</v>
      </c>
      <c r="B78" s="297" t="s">
        <v>1160</v>
      </c>
      <c r="C78" s="297" t="s">
        <v>62</v>
      </c>
      <c r="D78" s="110">
        <v>76</v>
      </c>
      <c r="E78" s="110">
        <v>8100</v>
      </c>
    </row>
    <row r="79" spans="1:12" x14ac:dyDescent="0.25">
      <c r="A79" s="130">
        <v>6</v>
      </c>
      <c r="B79" s="297" t="s">
        <v>1161</v>
      </c>
      <c r="C79" s="375" t="s">
        <v>62</v>
      </c>
      <c r="D79" s="377">
        <v>75</v>
      </c>
      <c r="E79" s="377">
        <v>13600</v>
      </c>
    </row>
    <row r="80" spans="1:12" x14ac:dyDescent="0.25">
      <c r="A80" s="130"/>
      <c r="B80" s="297" t="s">
        <v>1162</v>
      </c>
      <c r="C80" s="376"/>
      <c r="D80" s="377"/>
      <c r="E80" s="377"/>
    </row>
    <row r="81" spans="1:6" x14ac:dyDescent="0.25">
      <c r="A81" s="130">
        <v>7</v>
      </c>
      <c r="B81" s="324" t="s">
        <v>1198</v>
      </c>
      <c r="C81" s="332" t="s">
        <v>436</v>
      </c>
      <c r="D81" s="137">
        <v>36</v>
      </c>
      <c r="E81" s="137">
        <v>12400</v>
      </c>
    </row>
    <row r="82" spans="1:6" x14ac:dyDescent="0.25">
      <c r="A82" s="130">
        <v>8</v>
      </c>
      <c r="B82" s="324" t="s">
        <v>1225</v>
      </c>
      <c r="C82" s="332" t="s">
        <v>421</v>
      </c>
      <c r="D82" s="137">
        <v>173</v>
      </c>
      <c r="E82" s="137">
        <v>83000</v>
      </c>
    </row>
    <row r="83" spans="1:6" x14ac:dyDescent="0.25">
      <c r="A83" s="329"/>
      <c r="B83" s="302"/>
      <c r="C83" s="330"/>
      <c r="D83" s="331"/>
      <c r="E83" s="331"/>
    </row>
    <row r="84" spans="1:6" x14ac:dyDescent="0.25">
      <c r="A84" s="28" t="s">
        <v>32</v>
      </c>
      <c r="B84" s="28" t="s">
        <v>44</v>
      </c>
      <c r="C84" s="28"/>
      <c r="D84" s="28"/>
      <c r="E84" s="28"/>
      <c r="F84" s="28"/>
    </row>
    <row r="85" spans="1:6" x14ac:dyDescent="0.25">
      <c r="B85" s="28" t="s">
        <v>45</v>
      </c>
      <c r="C85" s="28"/>
      <c r="D85" s="28"/>
      <c r="E85" s="28"/>
      <c r="F85" s="28"/>
    </row>
    <row r="86" spans="1:6" x14ac:dyDescent="0.25">
      <c r="B86" s="28" t="s">
        <v>46</v>
      </c>
      <c r="C86" s="28"/>
      <c r="D86" s="28"/>
      <c r="E86" s="28"/>
      <c r="F86" s="28"/>
    </row>
    <row r="87" spans="1:6" x14ac:dyDescent="0.25">
      <c r="B87" s="48" t="s">
        <v>54</v>
      </c>
      <c r="C87" s="29"/>
      <c r="D87" s="29"/>
      <c r="E87" s="29"/>
      <c r="F87" s="29"/>
    </row>
    <row r="88" spans="1:6" x14ac:dyDescent="0.25">
      <c r="B88" s="29" t="s">
        <v>48</v>
      </c>
      <c r="C88" s="29"/>
      <c r="D88" s="29"/>
      <c r="E88" s="29"/>
      <c r="F88" s="29"/>
    </row>
    <row r="89" spans="1:6" x14ac:dyDescent="0.25">
      <c r="B89" s="48" t="s">
        <v>64</v>
      </c>
      <c r="C89" s="29"/>
      <c r="D89" s="29"/>
      <c r="E89" s="29"/>
      <c r="F89" s="29"/>
    </row>
    <row r="90" spans="1:6" x14ac:dyDescent="0.25">
      <c r="B90" s="48" t="s">
        <v>55</v>
      </c>
      <c r="E90" s="279">
        <v>2261842.4</v>
      </c>
      <c r="F90" s="139"/>
    </row>
    <row r="91" spans="1:6" x14ac:dyDescent="0.25">
      <c r="B91" s="48" t="s">
        <v>56</v>
      </c>
      <c r="E91" s="279">
        <v>2802000</v>
      </c>
      <c r="F91" s="139"/>
    </row>
    <row r="94" spans="1:6" x14ac:dyDescent="0.25">
      <c r="B94" s="161" t="s">
        <v>503</v>
      </c>
    </row>
  </sheetData>
  <mergeCells count="32">
    <mergeCell ref="B48:C48"/>
    <mergeCell ref="B5:E5"/>
    <mergeCell ref="B9:C9"/>
    <mergeCell ref="B10:E10"/>
    <mergeCell ref="B11:F11"/>
    <mergeCell ref="B12:F12"/>
    <mergeCell ref="B61:C61"/>
    <mergeCell ref="B49:C49"/>
    <mergeCell ref="B50:C50"/>
    <mergeCell ref="B51:C51"/>
    <mergeCell ref="B53:C53"/>
    <mergeCell ref="B54:C54"/>
    <mergeCell ref="B55:C55"/>
    <mergeCell ref="B56:C56"/>
    <mergeCell ref="B57:C57"/>
    <mergeCell ref="B58:C58"/>
    <mergeCell ref="B59:C59"/>
    <mergeCell ref="B60:C60"/>
    <mergeCell ref="B62:C62"/>
    <mergeCell ref="B63:C63"/>
    <mergeCell ref="B64:C64"/>
    <mergeCell ref="B68:C68"/>
    <mergeCell ref="B69:C69"/>
    <mergeCell ref="B65:C65"/>
    <mergeCell ref="B66:C66"/>
    <mergeCell ref="B67:C67"/>
    <mergeCell ref="C76:C77"/>
    <mergeCell ref="D76:D77"/>
    <mergeCell ref="E76:E77"/>
    <mergeCell ref="C79:C80"/>
    <mergeCell ref="D79:D80"/>
    <mergeCell ref="E79:E80"/>
  </mergeCells>
  <pageMargins left="0.69930555555555596" right="0.69930555555555596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0">
    <tabColor rgb="FF92D050"/>
  </sheetPr>
  <dimension ref="A1:L98"/>
  <sheetViews>
    <sheetView topLeftCell="A61" zoomScale="110" zoomScaleNormal="110" workbookViewId="0">
      <selection activeCell="L73" sqref="L73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9.28515625" customWidth="1"/>
    <col min="5" max="5" width="10.42578125" customWidth="1"/>
    <col min="6" max="6" width="10" customWidth="1"/>
    <col min="10" max="10" width="10.85546875" bestFit="1" customWidth="1"/>
    <col min="12" max="12" width="11.285156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541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95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2">
        <v>940948.93</v>
      </c>
    </row>
    <row r="14" spans="1:6" x14ac:dyDescent="0.25">
      <c r="A14" s="13" t="s">
        <v>14</v>
      </c>
      <c r="B14" s="5" t="s">
        <v>490</v>
      </c>
      <c r="C14" s="5"/>
      <c r="D14" s="18"/>
      <c r="E14" s="72" t="e">
        <f>#REF!</f>
        <v>#REF!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143" t="s">
        <v>17</v>
      </c>
      <c r="C16" s="10"/>
      <c r="D16" s="10"/>
      <c r="E16" s="81"/>
    </row>
    <row r="17" spans="1:6" x14ac:dyDescent="0.25">
      <c r="A17" s="13"/>
      <c r="B17" s="144" t="s">
        <v>18</v>
      </c>
      <c r="C17" s="145"/>
      <c r="D17" s="146"/>
      <c r="E17" s="7">
        <v>2091760.4</v>
      </c>
    </row>
    <row r="18" spans="1:6" x14ac:dyDescent="0.25">
      <c r="A18" s="13"/>
      <c r="B18" s="144" t="s">
        <v>19</v>
      </c>
      <c r="C18" s="145"/>
      <c r="D18" s="146"/>
      <c r="E18" s="7">
        <v>1977416.78</v>
      </c>
    </row>
    <row r="19" spans="1:6" x14ac:dyDescent="0.25">
      <c r="A19" s="13"/>
      <c r="B19" s="144" t="s">
        <v>20</v>
      </c>
      <c r="C19" s="145"/>
      <c r="D19" s="146"/>
      <c r="E19" s="8">
        <v>1977416.78</v>
      </c>
    </row>
    <row r="20" spans="1:6" x14ac:dyDescent="0.25">
      <c r="A20" s="13"/>
      <c r="B20" s="143" t="s">
        <v>21</v>
      </c>
      <c r="C20" s="10"/>
      <c r="D20" s="10"/>
      <c r="E20" s="81"/>
    </row>
    <row r="21" spans="1:6" x14ac:dyDescent="0.25">
      <c r="A21" s="13"/>
      <c r="B21" s="10">
        <v>3243.24</v>
      </c>
      <c r="C21" s="10"/>
      <c r="D21" s="10"/>
      <c r="E21" s="8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931</v>
      </c>
      <c r="C23" s="62"/>
      <c r="D23" s="65"/>
      <c r="E23" s="65">
        <v>4582.3500000000004</v>
      </c>
      <c r="F23" s="266"/>
    </row>
    <row r="24" spans="1:6" x14ac:dyDescent="0.25">
      <c r="A24" s="13"/>
      <c r="B24" s="62" t="s">
        <v>279</v>
      </c>
      <c r="C24" s="62"/>
      <c r="D24" s="65"/>
      <c r="E24" s="65">
        <v>35703.24</v>
      </c>
    </row>
    <row r="25" spans="1:6" x14ac:dyDescent="0.25">
      <c r="A25" s="13"/>
      <c r="B25" s="62" t="s">
        <v>280</v>
      </c>
      <c r="C25" s="62"/>
      <c r="D25" s="65"/>
      <c r="E25" s="65">
        <v>20211.939999999999</v>
      </c>
    </row>
    <row r="26" spans="1:6" x14ac:dyDescent="0.25">
      <c r="A26" s="13"/>
      <c r="B26" s="62" t="s">
        <v>932</v>
      </c>
      <c r="C26" s="62"/>
      <c r="D26" s="65"/>
      <c r="E26" s="65">
        <v>11419.51</v>
      </c>
    </row>
    <row r="27" spans="1:6" x14ac:dyDescent="0.25">
      <c r="A27" s="13"/>
      <c r="B27" s="62" t="s">
        <v>933</v>
      </c>
      <c r="C27" s="62"/>
      <c r="D27" s="65"/>
      <c r="E27" s="65">
        <v>6844.41</v>
      </c>
    </row>
    <row r="28" spans="1:6" x14ac:dyDescent="0.25">
      <c r="A28" s="13"/>
      <c r="B28" s="62" t="s">
        <v>934</v>
      </c>
      <c r="C28" s="62"/>
      <c r="D28" s="65"/>
      <c r="E28" s="65">
        <v>6022.28</v>
      </c>
    </row>
    <row r="29" spans="1:6" x14ac:dyDescent="0.25">
      <c r="A29" s="13"/>
      <c r="B29" s="62" t="s">
        <v>935</v>
      </c>
      <c r="C29" s="62"/>
      <c r="D29" s="65"/>
      <c r="E29" s="65">
        <v>8273.44</v>
      </c>
    </row>
    <row r="30" spans="1:6" x14ac:dyDescent="0.25">
      <c r="A30" s="13"/>
      <c r="B30" s="62" t="s">
        <v>936</v>
      </c>
      <c r="C30" s="62"/>
      <c r="D30" s="65"/>
      <c r="E30" s="65">
        <v>4038.09</v>
      </c>
    </row>
    <row r="31" spans="1:6" x14ac:dyDescent="0.25">
      <c r="A31" s="13"/>
      <c r="B31" s="62" t="s">
        <v>937</v>
      </c>
      <c r="C31" s="62"/>
      <c r="D31" s="65"/>
      <c r="E31" s="65">
        <v>7320.47</v>
      </c>
    </row>
    <row r="32" spans="1:6" x14ac:dyDescent="0.25">
      <c r="A32" s="13"/>
      <c r="B32" s="62" t="s">
        <v>281</v>
      </c>
      <c r="C32" s="62"/>
      <c r="D32" s="65"/>
      <c r="E32" s="65">
        <v>177456.26</v>
      </c>
    </row>
    <row r="33" spans="1:6" x14ac:dyDescent="0.25">
      <c r="A33" s="13"/>
      <c r="B33" s="62" t="s">
        <v>938</v>
      </c>
      <c r="C33" s="62"/>
      <c r="D33" s="65"/>
      <c r="E33" s="65">
        <v>29367.48</v>
      </c>
    </row>
    <row r="34" spans="1:6" x14ac:dyDescent="0.25">
      <c r="A34" s="13"/>
      <c r="B34" s="62" t="s">
        <v>282</v>
      </c>
      <c r="C34" s="62"/>
      <c r="D34" s="65"/>
      <c r="E34" s="65">
        <v>5840.14</v>
      </c>
    </row>
    <row r="35" spans="1:6" x14ac:dyDescent="0.25">
      <c r="A35" s="13"/>
      <c r="B35" s="62" t="s">
        <v>283</v>
      </c>
      <c r="C35" s="62"/>
      <c r="D35" s="65"/>
      <c r="E35" s="65">
        <v>7453.68</v>
      </c>
    </row>
    <row r="36" spans="1:6" x14ac:dyDescent="0.25">
      <c r="A36" s="13"/>
      <c r="B36" s="62" t="s">
        <v>284</v>
      </c>
      <c r="C36" s="62"/>
      <c r="D36" s="65"/>
      <c r="E36" s="65">
        <v>28003.39</v>
      </c>
    </row>
    <row r="37" spans="1:6" x14ac:dyDescent="0.25">
      <c r="A37" s="13"/>
      <c r="B37" s="62" t="s">
        <v>285</v>
      </c>
      <c r="C37" s="62"/>
      <c r="D37" s="65"/>
      <c r="E37" s="65">
        <v>88358.91</v>
      </c>
    </row>
    <row r="38" spans="1:6" x14ac:dyDescent="0.25">
      <c r="A38" s="13"/>
      <c r="B38" s="62" t="s">
        <v>286</v>
      </c>
      <c r="C38" s="62"/>
      <c r="D38" s="65"/>
      <c r="E38" s="65">
        <v>45909.15</v>
      </c>
    </row>
    <row r="39" spans="1:6" x14ac:dyDescent="0.25">
      <c r="A39" s="13"/>
      <c r="B39" s="62" t="s">
        <v>287</v>
      </c>
      <c r="C39" s="62"/>
      <c r="D39" s="65"/>
      <c r="E39" s="65">
        <v>44031.33</v>
      </c>
    </row>
    <row r="40" spans="1:6" x14ac:dyDescent="0.25">
      <c r="A40" s="13"/>
      <c r="B40" s="62" t="s">
        <v>288</v>
      </c>
      <c r="C40" s="62"/>
      <c r="D40" s="65"/>
      <c r="E40" s="65">
        <v>82011.460000000006</v>
      </c>
    </row>
    <row r="41" spans="1:6" x14ac:dyDescent="0.25">
      <c r="A41" s="13"/>
      <c r="B41" s="62" t="s">
        <v>289</v>
      </c>
      <c r="C41" s="62"/>
      <c r="D41" s="65"/>
      <c r="E41" s="65">
        <v>172778.91</v>
      </c>
    </row>
    <row r="42" spans="1:6" x14ac:dyDescent="0.25">
      <c r="A42" s="13" t="s">
        <v>24</v>
      </c>
      <c r="B42" s="11" t="s">
        <v>36</v>
      </c>
      <c r="C42" s="11"/>
      <c r="D42" s="11"/>
      <c r="E42" s="14"/>
      <c r="F42" s="28"/>
    </row>
    <row r="43" spans="1:6" x14ac:dyDescent="0.25">
      <c r="A43" s="13"/>
      <c r="B43" s="11" t="s">
        <v>38</v>
      </c>
      <c r="C43" s="11"/>
      <c r="D43" s="11"/>
      <c r="E43" s="14"/>
      <c r="F43" s="28"/>
    </row>
    <row r="44" spans="1:6" x14ac:dyDescent="0.25">
      <c r="A44" s="13"/>
      <c r="B44" s="11" t="s">
        <v>37</v>
      </c>
      <c r="C44" s="5"/>
      <c r="D44" s="5"/>
      <c r="E44" s="1"/>
    </row>
    <row r="45" spans="1:6" x14ac:dyDescent="0.25">
      <c r="A45" s="8" t="s">
        <v>27</v>
      </c>
      <c r="B45" s="365" t="s">
        <v>28</v>
      </c>
      <c r="C45" s="366"/>
      <c r="D45" s="6"/>
      <c r="E45" s="12" t="s">
        <v>29</v>
      </c>
    </row>
    <row r="46" spans="1:6" x14ac:dyDescent="0.25">
      <c r="A46" s="8">
        <v>1</v>
      </c>
      <c r="B46" s="9" t="s">
        <v>484</v>
      </c>
      <c r="C46" s="61"/>
      <c r="D46" s="6"/>
      <c r="E46" s="169">
        <f>'[3]М30-21'!$F$10</f>
        <v>210940.704</v>
      </c>
    </row>
    <row r="47" spans="1:6" x14ac:dyDescent="0.25">
      <c r="A47" s="8">
        <v>2</v>
      </c>
      <c r="B47" s="360" t="s">
        <v>380</v>
      </c>
      <c r="C47" s="360"/>
      <c r="D47" s="6"/>
      <c r="E47" s="88">
        <f>'[3]М30-21'!$F$11</f>
        <v>8874.5280000000021</v>
      </c>
    </row>
    <row r="48" spans="1:6" x14ac:dyDescent="0.25">
      <c r="A48" s="8">
        <v>3</v>
      </c>
      <c r="B48" s="359" t="s">
        <v>381</v>
      </c>
      <c r="C48" s="359"/>
      <c r="D48" s="6"/>
      <c r="E48" s="169">
        <f>'[3]М30-21'!$F$12</f>
        <v>45055.296000000002</v>
      </c>
    </row>
    <row r="49" spans="1:12" x14ac:dyDescent="0.25">
      <c r="A49" s="8">
        <v>4</v>
      </c>
      <c r="B49" s="31" t="s">
        <v>509</v>
      </c>
      <c r="C49" s="31"/>
      <c r="D49" s="6"/>
      <c r="E49" s="169">
        <f>'[3]М30-21'!$F$13</f>
        <v>12287.808000000001</v>
      </c>
    </row>
    <row r="50" spans="1:12" x14ac:dyDescent="0.25">
      <c r="A50" s="8">
        <v>5</v>
      </c>
      <c r="B50" s="359" t="s">
        <v>2</v>
      </c>
      <c r="C50" s="359"/>
      <c r="D50" s="6"/>
      <c r="E50" s="343">
        <v>5977.84</v>
      </c>
      <c r="J50" s="88"/>
      <c r="L50" s="75"/>
    </row>
    <row r="51" spans="1:12" x14ac:dyDescent="0.25">
      <c r="A51" s="8">
        <v>6</v>
      </c>
      <c r="B51" s="359" t="s">
        <v>3</v>
      </c>
      <c r="C51" s="359"/>
      <c r="D51" s="6"/>
      <c r="E51" s="343">
        <v>19200</v>
      </c>
      <c r="J51" s="88"/>
      <c r="L51" s="75"/>
    </row>
    <row r="52" spans="1:12" x14ac:dyDescent="0.25">
      <c r="A52" s="8">
        <v>7</v>
      </c>
      <c r="B52" s="360" t="s">
        <v>30</v>
      </c>
      <c r="C52" s="360"/>
      <c r="D52" s="6"/>
      <c r="E52" s="343">
        <f>'[3]М30-21'!$F$17</f>
        <v>44372.639999999999</v>
      </c>
    </row>
    <row r="53" spans="1:12" x14ac:dyDescent="0.25">
      <c r="A53" s="8">
        <v>8</v>
      </c>
      <c r="B53" s="359" t="s">
        <v>382</v>
      </c>
      <c r="C53" s="359"/>
      <c r="D53" s="6"/>
      <c r="E53" s="169">
        <v>576.84</v>
      </c>
      <c r="J53" s="76"/>
      <c r="L53" s="75"/>
    </row>
    <row r="54" spans="1:12" x14ac:dyDescent="0.25">
      <c r="A54" s="8">
        <v>9</v>
      </c>
      <c r="B54" s="359" t="s">
        <v>383</v>
      </c>
      <c r="C54" s="359"/>
      <c r="D54" s="6"/>
      <c r="E54" s="169">
        <v>5120</v>
      </c>
      <c r="J54" s="76"/>
      <c r="L54" s="75"/>
    </row>
    <row r="55" spans="1:12" x14ac:dyDescent="0.25">
      <c r="A55" s="8">
        <v>10</v>
      </c>
      <c r="B55" s="360" t="s">
        <v>384</v>
      </c>
      <c r="C55" s="360"/>
      <c r="D55" s="6"/>
      <c r="E55" s="169">
        <v>1365.31</v>
      </c>
      <c r="J55" s="76"/>
      <c r="L55" s="75"/>
    </row>
    <row r="56" spans="1:12" x14ac:dyDescent="0.25">
      <c r="A56" s="8">
        <v>11</v>
      </c>
      <c r="B56" s="359" t="s">
        <v>385</v>
      </c>
      <c r="C56" s="359"/>
      <c r="D56" s="6"/>
      <c r="E56" s="169">
        <f>'[3]М30-21'!$F$24</f>
        <v>106494.33600000001</v>
      </c>
    </row>
    <row r="57" spans="1:12" x14ac:dyDescent="0.25">
      <c r="A57" s="8">
        <v>12</v>
      </c>
      <c r="B57" s="359" t="s">
        <v>386</v>
      </c>
      <c r="C57" s="359"/>
      <c r="D57" s="6"/>
      <c r="E57" s="169">
        <v>248486.78</v>
      </c>
      <c r="J57" s="75"/>
      <c r="L57" s="75"/>
    </row>
    <row r="58" spans="1:12" x14ac:dyDescent="0.25">
      <c r="A58" s="8">
        <v>13</v>
      </c>
      <c r="B58" s="359" t="s">
        <v>387</v>
      </c>
      <c r="C58" s="359"/>
      <c r="D58" s="6"/>
      <c r="E58" s="169">
        <v>149501.66</v>
      </c>
      <c r="J58" s="75"/>
      <c r="L58" s="75"/>
    </row>
    <row r="59" spans="1:12" x14ac:dyDescent="0.25">
      <c r="A59" s="8">
        <v>14</v>
      </c>
      <c r="B59" s="359" t="s">
        <v>393</v>
      </c>
      <c r="C59" s="359"/>
      <c r="D59" s="6"/>
      <c r="E59" s="169">
        <f>'[3]М30-21'!$F$28</f>
        <v>8191.8719999999994</v>
      </c>
    </row>
    <row r="60" spans="1:12" x14ac:dyDescent="0.25">
      <c r="A60" s="8">
        <v>15</v>
      </c>
      <c r="B60" s="359" t="s">
        <v>388</v>
      </c>
      <c r="C60" s="359"/>
      <c r="D60" s="6"/>
      <c r="E60" s="169">
        <v>35396.18</v>
      </c>
      <c r="J60" s="75"/>
      <c r="L60" s="75"/>
    </row>
    <row r="61" spans="1:12" x14ac:dyDescent="0.25">
      <c r="A61" s="8">
        <v>16</v>
      </c>
      <c r="B61" s="359" t="s">
        <v>53</v>
      </c>
      <c r="C61" s="359"/>
      <c r="D61" s="6"/>
      <c r="E61" s="169">
        <v>220353.73</v>
      </c>
      <c r="L61" s="75"/>
    </row>
    <row r="62" spans="1:12" x14ac:dyDescent="0.25">
      <c r="A62" s="8">
        <v>17</v>
      </c>
      <c r="B62" s="362" t="s">
        <v>4</v>
      </c>
      <c r="C62" s="363"/>
      <c r="D62" s="6"/>
      <c r="E62" s="169">
        <f>'[3]М30-21'!$F$31</f>
        <v>303781.92000000004</v>
      </c>
    </row>
    <row r="63" spans="1:12" x14ac:dyDescent="0.25">
      <c r="A63" s="8">
        <v>18</v>
      </c>
      <c r="B63" s="359" t="s">
        <v>461</v>
      </c>
      <c r="C63" s="359"/>
      <c r="D63" s="6"/>
      <c r="E63" s="169">
        <f>[4]М30!$E$63</f>
        <v>118354.33949510001</v>
      </c>
      <c r="J63" s="76"/>
      <c r="L63" s="75"/>
    </row>
    <row r="64" spans="1:12" x14ac:dyDescent="0.25">
      <c r="A64" s="8">
        <v>19</v>
      </c>
      <c r="B64" s="362" t="s">
        <v>480</v>
      </c>
      <c r="C64" s="363"/>
      <c r="D64" s="6"/>
      <c r="E64" s="169">
        <v>130741.09</v>
      </c>
      <c r="J64" s="75"/>
      <c r="L64" s="75"/>
    </row>
    <row r="65" spans="1:12" x14ac:dyDescent="0.25">
      <c r="A65" s="8">
        <v>20</v>
      </c>
      <c r="B65" s="362" t="s">
        <v>481</v>
      </c>
      <c r="C65" s="363"/>
      <c r="D65" s="6"/>
      <c r="E65" s="169">
        <v>13512.98</v>
      </c>
      <c r="J65" s="75"/>
      <c r="L65" s="75"/>
    </row>
    <row r="66" spans="1:12" x14ac:dyDescent="0.25">
      <c r="A66" s="8">
        <v>21</v>
      </c>
      <c r="B66" s="362" t="s">
        <v>482</v>
      </c>
      <c r="C66" s="363"/>
      <c r="D66" s="6"/>
      <c r="E66" s="169">
        <v>309353.65000000002</v>
      </c>
      <c r="J66" s="75"/>
      <c r="L66" s="75"/>
    </row>
    <row r="67" spans="1:12" x14ac:dyDescent="0.25">
      <c r="A67" s="8">
        <v>22</v>
      </c>
      <c r="B67" s="362" t="s">
        <v>483</v>
      </c>
      <c r="C67" s="363"/>
      <c r="D67" s="6"/>
      <c r="E67" s="169">
        <v>22958.82</v>
      </c>
      <c r="J67" s="75"/>
      <c r="L67" s="75"/>
    </row>
    <row r="68" spans="1:12" x14ac:dyDescent="0.25">
      <c r="A68" s="8">
        <v>23</v>
      </c>
      <c r="B68" s="364" t="s">
        <v>488</v>
      </c>
      <c r="C68" s="364"/>
      <c r="D68" s="6"/>
      <c r="E68" s="17">
        <f>SUM(E46:E67)</f>
        <v>2020898.3234951005</v>
      </c>
      <c r="J68" s="80"/>
      <c r="L68" s="75"/>
    </row>
    <row r="69" spans="1:12" x14ac:dyDescent="0.25">
      <c r="A69" s="8">
        <v>24</v>
      </c>
      <c r="B69" s="364" t="s">
        <v>489</v>
      </c>
      <c r="C69" s="361"/>
      <c r="D69" s="6"/>
      <c r="E69" s="17">
        <f>E19+B21</f>
        <v>1980660.02</v>
      </c>
      <c r="J69" s="172"/>
    </row>
    <row r="70" spans="1:12" x14ac:dyDescent="0.25">
      <c r="F70" s="79"/>
    </row>
    <row r="71" spans="1:12" x14ac:dyDescent="0.25">
      <c r="A71" s="28" t="s">
        <v>31</v>
      </c>
      <c r="B71" s="5" t="s">
        <v>429</v>
      </c>
    </row>
    <row r="72" spans="1:12" x14ac:dyDescent="0.25">
      <c r="B72" s="11" t="s">
        <v>35</v>
      </c>
    </row>
    <row r="73" spans="1:12" x14ac:dyDescent="0.25">
      <c r="A73" s="38" t="s">
        <v>27</v>
      </c>
      <c r="B73" s="36" t="s">
        <v>39</v>
      </c>
      <c r="C73" s="33" t="s">
        <v>42</v>
      </c>
      <c r="D73" s="298" t="s">
        <v>1067</v>
      </c>
      <c r="E73" s="33" t="s">
        <v>43</v>
      </c>
    </row>
    <row r="74" spans="1:12" x14ac:dyDescent="0.25">
      <c r="A74" s="120" t="s">
        <v>9</v>
      </c>
      <c r="B74" s="297" t="s">
        <v>1091</v>
      </c>
      <c r="C74" s="315" t="s">
        <v>426</v>
      </c>
      <c r="D74" s="110">
        <v>151</v>
      </c>
      <c r="E74" s="110">
        <v>3900</v>
      </c>
    </row>
    <row r="75" spans="1:12" x14ac:dyDescent="0.25">
      <c r="A75" s="110">
        <v>2</v>
      </c>
      <c r="B75" s="297" t="s">
        <v>1125</v>
      </c>
      <c r="C75" s="315" t="s">
        <v>428</v>
      </c>
      <c r="D75" s="110">
        <v>104</v>
      </c>
      <c r="E75" s="110">
        <v>9850</v>
      </c>
    </row>
    <row r="76" spans="1:12" x14ac:dyDescent="0.25">
      <c r="A76" s="110"/>
      <c r="B76" s="43"/>
      <c r="C76" s="303"/>
      <c r="D76" s="110"/>
      <c r="E76" s="110"/>
    </row>
    <row r="78" spans="1:12" x14ac:dyDescent="0.25">
      <c r="A78" s="28" t="s">
        <v>32</v>
      </c>
      <c r="B78" s="28" t="s">
        <v>44</v>
      </c>
      <c r="C78" s="28"/>
      <c r="D78" s="28"/>
      <c r="E78" s="28"/>
      <c r="F78" s="28"/>
    </row>
    <row r="79" spans="1:12" x14ac:dyDescent="0.25">
      <c r="B79" s="28" t="s">
        <v>45</v>
      </c>
      <c r="C79" s="28"/>
      <c r="D79" s="28"/>
      <c r="E79" s="28"/>
      <c r="F79" s="28"/>
    </row>
    <row r="80" spans="1:12" x14ac:dyDescent="0.25">
      <c r="B80" s="28" t="s">
        <v>46</v>
      </c>
      <c r="C80" s="28"/>
      <c r="D80" s="28"/>
      <c r="E80" s="28"/>
      <c r="F80" s="28"/>
    </row>
    <row r="81" spans="2:6" x14ac:dyDescent="0.25">
      <c r="B81" s="51" t="s">
        <v>54</v>
      </c>
      <c r="C81" s="29"/>
      <c r="D81" s="29"/>
      <c r="E81" s="29"/>
      <c r="F81" s="29"/>
    </row>
    <row r="82" spans="2:6" x14ac:dyDescent="0.25">
      <c r="B82" s="59" t="s">
        <v>58</v>
      </c>
      <c r="C82" s="29"/>
      <c r="D82" s="29"/>
      <c r="E82" s="29"/>
      <c r="F82" s="29"/>
    </row>
    <row r="83" spans="2:6" x14ac:dyDescent="0.25">
      <c r="B83" s="59" t="s">
        <v>57</v>
      </c>
      <c r="C83" s="29"/>
      <c r="D83" s="29"/>
      <c r="E83" s="29"/>
      <c r="F83" s="29"/>
    </row>
    <row r="85" spans="2:6" x14ac:dyDescent="0.25">
      <c r="B85" s="170" t="s">
        <v>535</v>
      </c>
    </row>
    <row r="98" spans="1:1" x14ac:dyDescent="0.25">
      <c r="A98" t="s">
        <v>5</v>
      </c>
    </row>
  </sheetData>
  <mergeCells count="28">
    <mergeCell ref="B62:C62"/>
    <mergeCell ref="B63:C63"/>
    <mergeCell ref="B68:C68"/>
    <mergeCell ref="B69:C69"/>
    <mergeCell ref="B64:C64"/>
    <mergeCell ref="B65:C65"/>
    <mergeCell ref="B66:C66"/>
    <mergeCell ref="B67:C67"/>
    <mergeCell ref="B57:C57"/>
    <mergeCell ref="B58:C58"/>
    <mergeCell ref="B59:C59"/>
    <mergeCell ref="B60:C60"/>
    <mergeCell ref="B61:C61"/>
    <mergeCell ref="B11:F11"/>
    <mergeCell ref="B12:F12"/>
    <mergeCell ref="B5:E5"/>
    <mergeCell ref="B9:C9"/>
    <mergeCell ref="B10:E10"/>
    <mergeCell ref="B45:C45"/>
    <mergeCell ref="B47:C47"/>
    <mergeCell ref="B48:C48"/>
    <mergeCell ref="B50:C50"/>
    <mergeCell ref="B51:C51"/>
    <mergeCell ref="B52:C52"/>
    <mergeCell ref="B53:C53"/>
    <mergeCell ref="B54:C54"/>
    <mergeCell ref="B55:C55"/>
    <mergeCell ref="B56:C56"/>
  </mergeCells>
  <phoneticPr fontId="64" type="noConversion"/>
  <pageMargins left="0.69930555555555596" right="0.6993055555555559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7EC36-626E-40E8-9EC6-6E5FAB42C50C}">
  <sheetPr codeName="Лист32">
    <tabColor rgb="FF92D050"/>
  </sheetPr>
  <dimension ref="A1:M92"/>
  <sheetViews>
    <sheetView topLeftCell="A49" zoomScale="106" zoomScaleNormal="106" workbookViewId="0">
      <selection activeCell="G59" sqref="G59"/>
    </sheetView>
  </sheetViews>
  <sheetFormatPr defaultRowHeight="15" x14ac:dyDescent="0.25"/>
  <cols>
    <col min="1" max="1" width="4.5703125" customWidth="1"/>
    <col min="2" max="2" width="41.85546875" customWidth="1"/>
    <col min="3" max="3" width="14.28515625" customWidth="1"/>
    <col min="4" max="4" width="12.85546875" customWidth="1"/>
    <col min="5" max="5" width="14.7109375" customWidth="1"/>
    <col min="6" max="6" width="10" customWidth="1"/>
    <col min="7" max="7" width="10.140625" bestFit="1" customWidth="1"/>
    <col min="11" max="11" width="10.5703125" bestFit="1" customWidth="1"/>
    <col min="12" max="12" width="10.855468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418" t="s">
        <v>713</v>
      </c>
      <c r="C5" s="418"/>
      <c r="D5" s="418"/>
      <c r="E5" s="418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x14ac:dyDescent="0.25">
      <c r="A12" s="19" t="s">
        <v>13</v>
      </c>
      <c r="B12" s="5" t="s">
        <v>500</v>
      </c>
      <c r="C12" s="5"/>
      <c r="D12" s="18"/>
      <c r="E12" s="77">
        <v>451510.23</v>
      </c>
    </row>
    <row r="13" spans="1:6" x14ac:dyDescent="0.25">
      <c r="A13" s="13" t="s">
        <v>14</v>
      </c>
      <c r="B13" s="5" t="s">
        <v>490</v>
      </c>
      <c r="C13" s="5"/>
      <c r="D13" s="18"/>
      <c r="E13" s="73">
        <v>1162741.1000000001</v>
      </c>
    </row>
    <row r="14" spans="1:6" x14ac:dyDescent="0.25">
      <c r="A14" s="13"/>
      <c r="B14" s="5"/>
      <c r="C14" s="5"/>
      <c r="D14" s="18"/>
      <c r="E14" s="82"/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7" x14ac:dyDescent="0.25">
      <c r="A17" s="13"/>
      <c r="B17" s="25" t="s">
        <v>18</v>
      </c>
      <c r="C17" s="26"/>
      <c r="D17" s="27"/>
      <c r="E17" s="15">
        <v>2127766.98</v>
      </c>
    </row>
    <row r="18" spans="1:7" x14ac:dyDescent="0.25">
      <c r="A18" s="13"/>
      <c r="B18" s="25" t="s">
        <v>19</v>
      </c>
      <c r="C18" s="26"/>
      <c r="D18" s="27"/>
      <c r="E18" s="15">
        <v>2142192.9700000002</v>
      </c>
    </row>
    <row r="19" spans="1:7" x14ac:dyDescent="0.25">
      <c r="A19" s="13"/>
      <c r="B19" s="25" t="s">
        <v>20</v>
      </c>
      <c r="C19" s="26"/>
      <c r="D19" s="27"/>
      <c r="E19" s="16">
        <v>2142192.9700000002</v>
      </c>
    </row>
    <row r="20" spans="1:7" x14ac:dyDescent="0.25">
      <c r="A20" s="13"/>
      <c r="B20" s="24" t="s">
        <v>21</v>
      </c>
      <c r="C20" s="5"/>
      <c r="D20" s="5"/>
      <c r="E20" s="1"/>
    </row>
    <row r="21" spans="1:7" x14ac:dyDescent="0.25">
      <c r="A21" s="13"/>
      <c r="B21" s="18"/>
      <c r="C21" s="5">
        <v>7200</v>
      </c>
      <c r="D21" s="5"/>
      <c r="E21" s="1"/>
    </row>
    <row r="22" spans="1:7" x14ac:dyDescent="0.25">
      <c r="A22" s="13"/>
      <c r="B22" s="24" t="s">
        <v>115</v>
      </c>
      <c r="C22" s="5">
        <v>490000</v>
      </c>
      <c r="D22" s="5"/>
      <c r="E22" s="1"/>
    </row>
    <row r="23" spans="1:7" x14ac:dyDescent="0.25">
      <c r="A23" s="13"/>
      <c r="B23" s="24" t="s">
        <v>23</v>
      </c>
      <c r="C23" s="5"/>
      <c r="D23" s="5"/>
      <c r="E23" s="1"/>
    </row>
    <row r="24" spans="1:7" x14ac:dyDescent="0.25">
      <c r="A24" s="13"/>
      <c r="B24" s="62" t="s">
        <v>944</v>
      </c>
      <c r="C24" s="62"/>
      <c r="D24" s="65"/>
      <c r="E24" s="65">
        <v>13505.72</v>
      </c>
      <c r="F24" s="266"/>
    </row>
    <row r="25" spans="1:7" x14ac:dyDescent="0.25">
      <c r="A25" s="13"/>
      <c r="B25" s="62" t="s">
        <v>945</v>
      </c>
      <c r="C25" s="62"/>
      <c r="D25" s="65"/>
      <c r="E25" s="65">
        <v>7763.58</v>
      </c>
    </row>
    <row r="26" spans="1:7" x14ac:dyDescent="0.25">
      <c r="A26" s="13"/>
      <c r="B26" s="62" t="s">
        <v>290</v>
      </c>
      <c r="C26" s="62"/>
      <c r="D26" s="65"/>
      <c r="E26" s="65">
        <v>21038.79</v>
      </c>
    </row>
    <row r="27" spans="1:7" x14ac:dyDescent="0.25">
      <c r="A27" s="13"/>
      <c r="B27" s="62" t="s">
        <v>946</v>
      </c>
      <c r="C27" s="62"/>
      <c r="D27" s="65"/>
      <c r="E27" s="65">
        <v>22187.84</v>
      </c>
    </row>
    <row r="28" spans="1:7" x14ac:dyDescent="0.25">
      <c r="A28" s="13" t="s">
        <v>24</v>
      </c>
      <c r="B28" s="11" t="s">
        <v>36</v>
      </c>
      <c r="C28" s="11"/>
      <c r="D28" s="11"/>
      <c r="E28" s="14"/>
      <c r="F28" s="28"/>
    </row>
    <row r="29" spans="1:7" x14ac:dyDescent="0.25">
      <c r="A29" s="13"/>
      <c r="B29" s="11" t="s">
        <v>38</v>
      </c>
      <c r="C29" s="11"/>
      <c r="D29" s="11"/>
      <c r="E29" s="14"/>
      <c r="F29" s="28"/>
    </row>
    <row r="30" spans="1:7" x14ac:dyDescent="0.25">
      <c r="A30" s="13"/>
      <c r="B30" s="11" t="s">
        <v>37</v>
      </c>
      <c r="C30" s="5"/>
      <c r="D30" s="5"/>
      <c r="E30" s="1"/>
    </row>
    <row r="31" spans="1:7" x14ac:dyDescent="0.25">
      <c r="A31" s="8" t="s">
        <v>27</v>
      </c>
      <c r="B31" s="365" t="s">
        <v>28</v>
      </c>
      <c r="C31" s="366"/>
      <c r="D31" s="6"/>
      <c r="E31" s="12" t="s">
        <v>29</v>
      </c>
    </row>
    <row r="32" spans="1:7" x14ac:dyDescent="0.25">
      <c r="A32" s="8">
        <v>1</v>
      </c>
      <c r="B32" s="9" t="s">
        <v>484</v>
      </c>
      <c r="C32" s="61"/>
      <c r="D32" s="6"/>
      <c r="E32" s="76">
        <v>186760.2</v>
      </c>
      <c r="G32" s="75"/>
    </row>
    <row r="33" spans="1:13" x14ac:dyDescent="0.25">
      <c r="A33" s="8">
        <v>2</v>
      </c>
      <c r="B33" s="360" t="s">
        <v>380</v>
      </c>
      <c r="C33" s="360"/>
      <c r="D33" s="6"/>
      <c r="E33" s="88">
        <v>8149.54</v>
      </c>
    </row>
    <row r="34" spans="1:13" x14ac:dyDescent="0.25">
      <c r="A34" s="8">
        <v>3</v>
      </c>
      <c r="B34" s="359" t="s">
        <v>381</v>
      </c>
      <c r="C34" s="359"/>
      <c r="D34" s="6"/>
      <c r="E34" s="76">
        <v>38031.17</v>
      </c>
    </row>
    <row r="35" spans="1:13" x14ac:dyDescent="0.25">
      <c r="A35" s="8">
        <v>4</v>
      </c>
      <c r="B35" s="31" t="s">
        <v>509</v>
      </c>
      <c r="C35" s="31"/>
      <c r="D35" s="6"/>
      <c r="E35" s="76">
        <v>14940.82</v>
      </c>
    </row>
    <row r="36" spans="1:13" x14ac:dyDescent="0.25">
      <c r="A36" s="8">
        <v>5</v>
      </c>
      <c r="B36" s="359" t="s">
        <v>2</v>
      </c>
      <c r="C36" s="359"/>
      <c r="D36" s="6"/>
      <c r="E36" s="88">
        <v>5984.88</v>
      </c>
      <c r="K36" s="88"/>
      <c r="L36" s="75"/>
    </row>
    <row r="37" spans="1:13" x14ac:dyDescent="0.25">
      <c r="A37" s="8">
        <v>6</v>
      </c>
      <c r="B37" s="359" t="s">
        <v>3</v>
      </c>
      <c r="C37" s="359"/>
      <c r="D37" s="6"/>
      <c r="E37" s="88">
        <v>45600</v>
      </c>
      <c r="K37" s="88"/>
      <c r="L37" s="75"/>
    </row>
    <row r="38" spans="1:13" x14ac:dyDescent="0.25">
      <c r="A38" s="8">
        <v>7</v>
      </c>
      <c r="B38" s="360" t="s">
        <v>30</v>
      </c>
      <c r="C38" s="360"/>
      <c r="D38" s="6"/>
      <c r="E38" s="88">
        <v>44143.32</v>
      </c>
    </row>
    <row r="39" spans="1:13" x14ac:dyDescent="0.25">
      <c r="A39" s="8">
        <v>8</v>
      </c>
      <c r="B39" s="359" t="s">
        <v>382</v>
      </c>
      <c r="C39" s="359"/>
      <c r="D39" s="6"/>
      <c r="E39" s="76">
        <v>576.84</v>
      </c>
      <c r="K39" s="76"/>
      <c r="L39" s="75"/>
    </row>
    <row r="40" spans="1:13" x14ac:dyDescent="0.25">
      <c r="A40" s="8">
        <v>9</v>
      </c>
      <c r="B40" s="359" t="s">
        <v>383</v>
      </c>
      <c r="C40" s="359"/>
      <c r="D40" s="6"/>
      <c r="E40" s="76">
        <v>2716.51</v>
      </c>
      <c r="K40" s="76"/>
      <c r="L40" s="75"/>
    </row>
    <row r="41" spans="1:13" x14ac:dyDescent="0.25">
      <c r="A41" s="8">
        <v>10</v>
      </c>
      <c r="B41" s="360" t="s">
        <v>384</v>
      </c>
      <c r="C41" s="360"/>
      <c r="D41" s="6"/>
      <c r="E41" s="76">
        <v>1358.26</v>
      </c>
      <c r="K41" s="76"/>
      <c r="L41" s="75"/>
    </row>
    <row r="42" spans="1:13" x14ac:dyDescent="0.25">
      <c r="A42" s="8">
        <v>11</v>
      </c>
      <c r="B42" s="359" t="s">
        <v>385</v>
      </c>
      <c r="C42" s="359"/>
      <c r="D42" s="6"/>
      <c r="E42" s="76">
        <v>164228.10999999999</v>
      </c>
      <c r="K42" s="75"/>
      <c r="L42" s="75"/>
    </row>
    <row r="43" spans="1:13" x14ac:dyDescent="0.25">
      <c r="A43" s="8">
        <v>12</v>
      </c>
      <c r="B43" s="359" t="s">
        <v>386</v>
      </c>
      <c r="C43" s="359"/>
      <c r="D43" s="6"/>
      <c r="E43" s="76">
        <v>212228.67</v>
      </c>
      <c r="K43" s="75"/>
      <c r="L43" s="75"/>
    </row>
    <row r="44" spans="1:13" x14ac:dyDescent="0.25">
      <c r="A44" s="8">
        <v>13</v>
      </c>
      <c r="B44" s="359" t="s">
        <v>387</v>
      </c>
      <c r="C44" s="359"/>
      <c r="D44" s="6"/>
      <c r="E44" s="76">
        <v>208669.78</v>
      </c>
      <c r="K44" s="75"/>
      <c r="L44" s="75"/>
    </row>
    <row r="45" spans="1:13" x14ac:dyDescent="0.25">
      <c r="A45" s="8">
        <v>14</v>
      </c>
      <c r="B45" s="362" t="s">
        <v>408</v>
      </c>
      <c r="C45" s="363"/>
      <c r="D45" s="6"/>
      <c r="E45" s="76">
        <v>65908.289999999994</v>
      </c>
      <c r="K45" s="75"/>
      <c r="L45" s="75"/>
    </row>
    <row r="46" spans="1:13" x14ac:dyDescent="0.25">
      <c r="A46" s="8">
        <v>15</v>
      </c>
      <c r="B46" s="359" t="s">
        <v>407</v>
      </c>
      <c r="C46" s="359"/>
      <c r="D46" s="6"/>
      <c r="E46" s="76">
        <v>197339</v>
      </c>
      <c r="K46" s="75"/>
      <c r="L46" s="75"/>
      <c r="M46" s="341"/>
    </row>
    <row r="47" spans="1:13" x14ac:dyDescent="0.25">
      <c r="A47" s="8">
        <v>16</v>
      </c>
      <c r="B47" s="359" t="s">
        <v>388</v>
      </c>
      <c r="C47" s="359"/>
      <c r="D47" s="6"/>
      <c r="E47" s="76">
        <v>908504.14</v>
      </c>
      <c r="L47" s="75"/>
    </row>
    <row r="48" spans="1:13" x14ac:dyDescent="0.25">
      <c r="A48" s="8">
        <v>17</v>
      </c>
      <c r="B48" s="362" t="s">
        <v>480</v>
      </c>
      <c r="C48" s="363"/>
      <c r="D48" s="6"/>
      <c r="E48" s="76">
        <v>145613.19</v>
      </c>
      <c r="L48" s="75"/>
    </row>
    <row r="49" spans="1:12" x14ac:dyDescent="0.25">
      <c r="A49" s="8">
        <v>18</v>
      </c>
      <c r="B49" s="362" t="s">
        <v>481</v>
      </c>
      <c r="C49" s="363"/>
      <c r="D49" s="6"/>
      <c r="E49" s="76">
        <v>15050.53</v>
      </c>
      <c r="L49" s="75"/>
    </row>
    <row r="50" spans="1:12" x14ac:dyDescent="0.25">
      <c r="A50" s="8">
        <v>19</v>
      </c>
      <c r="B50" s="362" t="s">
        <v>482</v>
      </c>
      <c r="C50" s="363"/>
      <c r="D50" s="6"/>
      <c r="E50" s="76">
        <v>304017.33</v>
      </c>
      <c r="L50" s="75"/>
    </row>
    <row r="51" spans="1:12" x14ac:dyDescent="0.25">
      <c r="A51" s="8">
        <v>20</v>
      </c>
      <c r="B51" s="362" t="s">
        <v>483</v>
      </c>
      <c r="C51" s="363"/>
      <c r="D51" s="6"/>
      <c r="E51" s="76">
        <v>25570.76</v>
      </c>
      <c r="L51" s="75"/>
    </row>
    <row r="52" spans="1:12" x14ac:dyDescent="0.25">
      <c r="A52" s="8">
        <v>21</v>
      </c>
      <c r="B52" s="359" t="s">
        <v>53</v>
      </c>
      <c r="C52" s="359"/>
      <c r="D52" s="6"/>
      <c r="E52" s="76">
        <v>226530.31</v>
      </c>
      <c r="L52" s="75"/>
    </row>
    <row r="53" spans="1:12" x14ac:dyDescent="0.25">
      <c r="A53" s="8">
        <v>22</v>
      </c>
      <c r="B53" s="362" t="s">
        <v>4</v>
      </c>
      <c r="C53" s="363"/>
      <c r="D53" s="6"/>
      <c r="E53" s="76">
        <v>319190.15999999997</v>
      </c>
    </row>
    <row r="54" spans="1:12" x14ac:dyDescent="0.25">
      <c r="A54" s="8">
        <v>23</v>
      </c>
      <c r="B54" s="359" t="s">
        <v>460</v>
      </c>
      <c r="C54" s="359"/>
      <c r="D54" s="6"/>
      <c r="E54" s="76">
        <f>[4]М39!$E$54</f>
        <v>157716.92692235002</v>
      </c>
      <c r="L54" s="75"/>
    </row>
    <row r="55" spans="1:12" x14ac:dyDescent="0.25">
      <c r="A55" s="8">
        <v>24</v>
      </c>
      <c r="B55" s="364" t="s">
        <v>488</v>
      </c>
      <c r="C55" s="364"/>
      <c r="D55" s="6"/>
      <c r="E55" s="83">
        <f>SUM(E32:E54)</f>
        <v>3298828.7369223502</v>
      </c>
      <c r="K55" s="166"/>
      <c r="L55" s="75"/>
    </row>
    <row r="56" spans="1:12" x14ac:dyDescent="0.25">
      <c r="A56" s="8">
        <v>25</v>
      </c>
      <c r="B56" s="364" t="s">
        <v>489</v>
      </c>
      <c r="C56" s="361"/>
      <c r="D56" s="6"/>
      <c r="E56" s="83">
        <f>C22+C21+E19</f>
        <v>2639392.9700000002</v>
      </c>
      <c r="K56" s="100"/>
    </row>
    <row r="58" spans="1:12" x14ac:dyDescent="0.25">
      <c r="A58" s="28" t="s">
        <v>31</v>
      </c>
      <c r="B58" s="5" t="s">
        <v>429</v>
      </c>
    </row>
    <row r="59" spans="1:12" x14ac:dyDescent="0.25">
      <c r="B59" s="11" t="s">
        <v>35</v>
      </c>
    </row>
    <row r="60" spans="1:12" x14ac:dyDescent="0.25">
      <c r="A60" s="38" t="s">
        <v>27</v>
      </c>
      <c r="B60" s="36" t="s">
        <v>39</v>
      </c>
      <c r="C60" s="33" t="s">
        <v>42</v>
      </c>
      <c r="D60" s="298" t="s">
        <v>1067</v>
      </c>
      <c r="E60" s="33" t="s">
        <v>43</v>
      </c>
    </row>
    <row r="61" spans="1:12" x14ac:dyDescent="0.25">
      <c r="A61" s="41" t="s">
        <v>9</v>
      </c>
      <c r="B61" s="298" t="s">
        <v>1069</v>
      </c>
      <c r="C61" s="111"/>
      <c r="D61" s="57"/>
      <c r="E61" s="373">
        <v>4153</v>
      </c>
    </row>
    <row r="62" spans="1:12" x14ac:dyDescent="0.25">
      <c r="A62" s="41"/>
      <c r="B62" s="298" t="s">
        <v>1070</v>
      </c>
      <c r="C62" s="306" t="s">
        <v>421</v>
      </c>
      <c r="D62" s="57">
        <v>77</v>
      </c>
      <c r="E62" s="374"/>
    </row>
    <row r="63" spans="1:12" x14ac:dyDescent="0.25">
      <c r="A63" s="39">
        <v>2</v>
      </c>
      <c r="B63" s="298" t="s">
        <v>1071</v>
      </c>
      <c r="C63" s="306" t="s">
        <v>421</v>
      </c>
      <c r="D63" s="57">
        <v>76</v>
      </c>
      <c r="E63" s="57">
        <v>3780</v>
      </c>
    </row>
    <row r="64" spans="1:12" x14ac:dyDescent="0.25">
      <c r="A64" s="41">
        <v>3</v>
      </c>
      <c r="B64" s="298" t="s">
        <v>1072</v>
      </c>
      <c r="C64" s="306" t="s">
        <v>426</v>
      </c>
      <c r="D64" s="57">
        <v>74</v>
      </c>
      <c r="E64" s="57">
        <v>197777</v>
      </c>
    </row>
    <row r="65" spans="1:6" x14ac:dyDescent="0.25">
      <c r="A65" s="39">
        <v>4</v>
      </c>
      <c r="B65" s="298" t="s">
        <v>1073</v>
      </c>
      <c r="C65" s="416" t="s">
        <v>426</v>
      </c>
      <c r="D65" s="385">
        <v>73</v>
      </c>
      <c r="E65" s="385">
        <v>67656</v>
      </c>
    </row>
    <row r="66" spans="1:6" x14ac:dyDescent="0.25">
      <c r="A66" s="125">
        <v>5</v>
      </c>
      <c r="B66" s="297" t="s">
        <v>1074</v>
      </c>
      <c r="C66" s="417"/>
      <c r="D66" s="386"/>
      <c r="E66" s="386"/>
    </row>
    <row r="67" spans="1:6" x14ac:dyDescent="0.25">
      <c r="A67" s="125">
        <v>6</v>
      </c>
      <c r="B67" s="297" t="s">
        <v>1076</v>
      </c>
      <c r="C67" s="307" t="s">
        <v>426</v>
      </c>
      <c r="D67" s="110">
        <v>71</v>
      </c>
      <c r="E67" s="110">
        <v>26661</v>
      </c>
    </row>
    <row r="68" spans="1:6" x14ac:dyDescent="0.25">
      <c r="A68" s="297">
        <v>7</v>
      </c>
      <c r="B68" s="297" t="s">
        <v>1078</v>
      </c>
      <c r="C68" s="307" t="s">
        <v>426</v>
      </c>
      <c r="D68" s="110">
        <v>70</v>
      </c>
      <c r="E68" s="110">
        <v>197777</v>
      </c>
    </row>
    <row r="69" spans="1:6" x14ac:dyDescent="0.25">
      <c r="A69" s="125">
        <v>8</v>
      </c>
      <c r="B69" s="297" t="s">
        <v>1079</v>
      </c>
      <c r="C69" s="307" t="s">
        <v>422</v>
      </c>
      <c r="D69" s="110">
        <v>65</v>
      </c>
      <c r="E69" s="110">
        <v>197777</v>
      </c>
    </row>
    <row r="70" spans="1:6" x14ac:dyDescent="0.25">
      <c r="A70" s="52"/>
      <c r="B70" s="302"/>
      <c r="C70" s="44"/>
      <c r="D70" s="93"/>
      <c r="E70" s="93"/>
    </row>
    <row r="71" spans="1:6" x14ac:dyDescent="0.25">
      <c r="A71" s="28" t="s">
        <v>32</v>
      </c>
      <c r="B71" s="28" t="s">
        <v>44</v>
      </c>
      <c r="C71" s="28"/>
      <c r="D71" s="28"/>
      <c r="E71" s="28"/>
      <c r="F71" s="28"/>
    </row>
    <row r="72" spans="1:6" x14ac:dyDescent="0.25">
      <c r="B72" s="28" t="s">
        <v>45</v>
      </c>
      <c r="C72" s="28"/>
      <c r="D72" s="28"/>
      <c r="E72" s="28"/>
      <c r="F72" s="28"/>
    </row>
    <row r="73" spans="1:6" x14ac:dyDescent="0.25">
      <c r="B73" s="28" t="s">
        <v>46</v>
      </c>
      <c r="C73" s="28"/>
      <c r="D73" s="28"/>
      <c r="E73" s="28"/>
      <c r="F73" s="28"/>
    </row>
    <row r="74" spans="1:6" x14ac:dyDescent="0.25">
      <c r="B74" s="51" t="s">
        <v>54</v>
      </c>
      <c r="C74" s="29"/>
      <c r="D74" s="29"/>
      <c r="E74" s="29"/>
      <c r="F74" s="29"/>
    </row>
    <row r="75" spans="1:6" x14ac:dyDescent="0.25">
      <c r="B75" s="29" t="s">
        <v>48</v>
      </c>
      <c r="C75" s="29"/>
      <c r="D75" s="29"/>
      <c r="E75" s="29"/>
      <c r="F75" s="29"/>
    </row>
    <row r="76" spans="1:6" x14ac:dyDescent="0.25">
      <c r="B76" s="29" t="s">
        <v>49</v>
      </c>
      <c r="C76" s="29"/>
      <c r="D76" s="29"/>
      <c r="E76" s="29"/>
      <c r="F76" s="29"/>
    </row>
    <row r="79" spans="1:6" x14ac:dyDescent="0.25">
      <c r="B79" s="142" t="s">
        <v>452</v>
      </c>
    </row>
    <row r="92" spans="1:1" x14ac:dyDescent="0.25">
      <c r="A92" t="s">
        <v>5</v>
      </c>
    </row>
  </sheetData>
  <mergeCells count="32">
    <mergeCell ref="B5:E5"/>
    <mergeCell ref="B9:C9"/>
    <mergeCell ref="B10:E10"/>
    <mergeCell ref="B11:F11"/>
    <mergeCell ref="B53:C53"/>
    <mergeCell ref="B31:C31"/>
    <mergeCell ref="B33:C33"/>
    <mergeCell ref="B34:C34"/>
    <mergeCell ref="B36:C36"/>
    <mergeCell ref="B37:C37"/>
    <mergeCell ref="B38:C38"/>
    <mergeCell ref="B39:C39"/>
    <mergeCell ref="B45:C45"/>
    <mergeCell ref="B40:C40"/>
    <mergeCell ref="B41:C41"/>
    <mergeCell ref="B42:C42"/>
    <mergeCell ref="E61:E62"/>
    <mergeCell ref="C65:C66"/>
    <mergeCell ref="D65:D66"/>
    <mergeCell ref="E65:E66"/>
    <mergeCell ref="B56:C56"/>
    <mergeCell ref="B43:C43"/>
    <mergeCell ref="B55:C55"/>
    <mergeCell ref="B46:C46"/>
    <mergeCell ref="B47:C47"/>
    <mergeCell ref="B52:C52"/>
    <mergeCell ref="B54:C54"/>
    <mergeCell ref="B48:C48"/>
    <mergeCell ref="B49:C49"/>
    <mergeCell ref="B50:C50"/>
    <mergeCell ref="B44:C44"/>
    <mergeCell ref="B51:C51"/>
  </mergeCells>
  <pageMargins left="0.70866141732283472" right="0.70866141732283472" top="0.74803149606299213" bottom="0.74803149606299213" header="0.31496062992125984" footer="0.31496062992125984"/>
  <pageSetup paperSize="9" scale="95" fitToWidth="0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3">
    <tabColor rgb="FF92D050"/>
  </sheetPr>
  <dimension ref="A1:K98"/>
  <sheetViews>
    <sheetView topLeftCell="A46" workbookViewId="0">
      <selection activeCell="K55" sqref="K55"/>
    </sheetView>
  </sheetViews>
  <sheetFormatPr defaultRowHeight="15" x14ac:dyDescent="0.25"/>
  <cols>
    <col min="1" max="1" width="4.5703125" customWidth="1"/>
    <col min="2" max="2" width="46.5703125" customWidth="1"/>
    <col min="3" max="3" width="11.42578125" customWidth="1"/>
    <col min="4" max="4" width="9.5703125" customWidth="1"/>
    <col min="5" max="5" width="12.140625" customWidth="1"/>
    <col min="6" max="6" width="10" customWidth="1"/>
    <col min="9" max="9" width="10.5703125" bestFit="1" customWidth="1"/>
    <col min="11" max="11" width="11.57031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542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96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527905.05000000005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[4]М41!$E$14</f>
        <v>-155439.09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1764433.05</v>
      </c>
    </row>
    <row r="18" spans="1:6" x14ac:dyDescent="0.25">
      <c r="A18" s="13"/>
      <c r="B18" s="25" t="s">
        <v>19</v>
      </c>
      <c r="C18" s="26"/>
      <c r="D18" s="27"/>
      <c r="E18" s="15">
        <v>1698857.24</v>
      </c>
    </row>
    <row r="19" spans="1:6" x14ac:dyDescent="0.25">
      <c r="A19" s="13"/>
      <c r="B19" s="25" t="s">
        <v>20</v>
      </c>
      <c r="C19" s="26"/>
      <c r="D19" s="27"/>
      <c r="E19" s="15">
        <v>1698857.24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28443.24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291</v>
      </c>
      <c r="C23" s="62"/>
      <c r="D23" s="65"/>
      <c r="E23" s="65">
        <v>17195.88</v>
      </c>
      <c r="F23" s="266"/>
    </row>
    <row r="24" spans="1:6" x14ac:dyDescent="0.25">
      <c r="A24" s="13"/>
      <c r="B24" s="62" t="s">
        <v>292</v>
      </c>
      <c r="C24" s="62"/>
      <c r="D24" s="65"/>
      <c r="E24" s="65">
        <v>22972.31</v>
      </c>
    </row>
    <row r="25" spans="1:6" x14ac:dyDescent="0.25">
      <c r="A25" s="13"/>
      <c r="B25" s="62" t="s">
        <v>293</v>
      </c>
      <c r="C25" s="62"/>
      <c r="D25" s="65"/>
      <c r="E25" s="65">
        <v>90476.04</v>
      </c>
    </row>
    <row r="26" spans="1:6" x14ac:dyDescent="0.25">
      <c r="A26" s="13"/>
      <c r="B26" s="62" t="s">
        <v>294</v>
      </c>
      <c r="C26" s="62"/>
      <c r="D26" s="65"/>
      <c r="E26" s="65">
        <v>49690.1</v>
      </c>
    </row>
    <row r="27" spans="1:6" x14ac:dyDescent="0.25">
      <c r="A27" s="13"/>
      <c r="B27" s="62" t="s">
        <v>947</v>
      </c>
      <c r="C27" s="62"/>
      <c r="D27" s="65"/>
      <c r="E27" s="65">
        <v>5602.84</v>
      </c>
    </row>
    <row r="28" spans="1:6" x14ac:dyDescent="0.25">
      <c r="A28" s="13"/>
      <c r="B28" s="62" t="s">
        <v>948</v>
      </c>
      <c r="C28" s="62"/>
      <c r="D28" s="65"/>
      <c r="E28" s="65">
        <v>13723.66</v>
      </c>
    </row>
    <row r="29" spans="1:6" x14ac:dyDescent="0.25">
      <c r="A29" s="13"/>
      <c r="B29" s="62" t="s">
        <v>295</v>
      </c>
      <c r="C29" s="62"/>
      <c r="D29" s="65"/>
      <c r="E29" s="65">
        <v>140972.10999999999</v>
      </c>
    </row>
    <row r="30" spans="1:6" x14ac:dyDescent="0.25">
      <c r="A30" s="13"/>
      <c r="B30" s="62" t="s">
        <v>949</v>
      </c>
      <c r="C30" s="62"/>
      <c r="D30" s="65"/>
      <c r="E30" s="65">
        <v>17508.689999999999</v>
      </c>
    </row>
    <row r="31" spans="1:6" x14ac:dyDescent="0.25">
      <c r="A31" s="13"/>
      <c r="B31" s="62" t="s">
        <v>950</v>
      </c>
      <c r="C31" s="62"/>
      <c r="D31" s="65"/>
      <c r="E31" s="65">
        <v>19589.53</v>
      </c>
    </row>
    <row r="32" spans="1:6" x14ac:dyDescent="0.25">
      <c r="A32" s="13"/>
      <c r="B32" s="62" t="s">
        <v>951</v>
      </c>
      <c r="C32" s="62"/>
      <c r="D32" s="65"/>
      <c r="E32" s="65">
        <v>6819.2</v>
      </c>
    </row>
    <row r="33" spans="1:11" x14ac:dyDescent="0.25">
      <c r="A33" s="13" t="s">
        <v>24</v>
      </c>
      <c r="B33" s="11" t="s">
        <v>36</v>
      </c>
      <c r="C33" s="11"/>
      <c r="D33" s="11"/>
      <c r="E33" s="14"/>
      <c r="F33" s="28"/>
    </row>
    <row r="34" spans="1:11" x14ac:dyDescent="0.25">
      <c r="A34" s="13"/>
      <c r="B34" s="11" t="s">
        <v>38</v>
      </c>
      <c r="C34" s="11"/>
      <c r="D34" s="11"/>
      <c r="E34" s="14"/>
      <c r="F34" s="28"/>
    </row>
    <row r="35" spans="1:11" x14ac:dyDescent="0.25">
      <c r="A35" s="13"/>
      <c r="B35" s="11" t="s">
        <v>37</v>
      </c>
      <c r="C35" s="5"/>
      <c r="D35" s="5"/>
      <c r="E35" s="1"/>
    </row>
    <row r="36" spans="1:11" x14ac:dyDescent="0.25">
      <c r="A36" s="8" t="s">
        <v>27</v>
      </c>
      <c r="B36" s="365" t="s">
        <v>28</v>
      </c>
      <c r="C36" s="366"/>
      <c r="D36" s="6"/>
      <c r="E36" s="12" t="s">
        <v>29</v>
      </c>
    </row>
    <row r="37" spans="1:11" x14ac:dyDescent="0.25">
      <c r="A37" s="8">
        <v>1</v>
      </c>
      <c r="B37" s="362" t="s">
        <v>484</v>
      </c>
      <c r="C37" s="363"/>
      <c r="D37" s="6"/>
      <c r="E37" s="76">
        <f>'[3]М41-21'!$F$10</f>
        <v>203541.5808</v>
      </c>
    </row>
    <row r="38" spans="1:11" x14ac:dyDescent="0.25">
      <c r="A38" s="8">
        <v>2</v>
      </c>
      <c r="B38" s="360" t="s">
        <v>380</v>
      </c>
      <c r="C38" s="360"/>
      <c r="D38" s="6"/>
      <c r="E38" s="88">
        <f>'[3]М41-21'!$F$11</f>
        <v>8067.1967999999997</v>
      </c>
    </row>
    <row r="39" spans="1:11" x14ac:dyDescent="0.25">
      <c r="A39" s="8">
        <v>3</v>
      </c>
      <c r="B39" s="359" t="s">
        <v>381</v>
      </c>
      <c r="C39" s="359"/>
      <c r="D39" s="6"/>
      <c r="E39" s="76">
        <f>'[3]М41-21'!$F$12</f>
        <v>48403.180800000002</v>
      </c>
    </row>
    <row r="40" spans="1:11" x14ac:dyDescent="0.25">
      <c r="A40" s="8">
        <v>4</v>
      </c>
      <c r="B40" s="31" t="s">
        <v>509</v>
      </c>
      <c r="C40" s="31"/>
      <c r="D40" s="6"/>
      <c r="E40" s="76">
        <f>'[3]М41-21'!$F$13</f>
        <v>22960.483199999999</v>
      </c>
    </row>
    <row r="41" spans="1:11" x14ac:dyDescent="0.25">
      <c r="A41" s="8">
        <v>5</v>
      </c>
      <c r="B41" s="359" t="s">
        <v>2</v>
      </c>
      <c r="C41" s="359"/>
      <c r="D41" s="6"/>
      <c r="E41" s="88">
        <v>3773.44</v>
      </c>
      <c r="I41" s="88"/>
      <c r="K41" s="75"/>
    </row>
    <row r="42" spans="1:11" x14ac:dyDescent="0.25">
      <c r="A42" s="8">
        <v>6</v>
      </c>
      <c r="B42" s="359" t="s">
        <v>3</v>
      </c>
      <c r="C42" s="359"/>
      <c r="D42" s="6"/>
      <c r="E42" s="88">
        <v>8000</v>
      </c>
      <c r="I42" s="88"/>
      <c r="K42" s="75"/>
    </row>
    <row r="43" spans="1:11" x14ac:dyDescent="0.25">
      <c r="A43" s="8">
        <v>7</v>
      </c>
      <c r="B43" s="360" t="s">
        <v>30</v>
      </c>
      <c r="C43" s="360"/>
      <c r="D43" s="6"/>
      <c r="E43" s="88">
        <f>'[3]М41-21'!$F$17</f>
        <v>40335.983999999997</v>
      </c>
    </row>
    <row r="44" spans="1:11" x14ac:dyDescent="0.25">
      <c r="A44" s="8">
        <v>8</v>
      </c>
      <c r="B44" s="359" t="s">
        <v>382</v>
      </c>
      <c r="C44" s="359"/>
      <c r="D44" s="6"/>
      <c r="E44" s="76">
        <v>961.4</v>
      </c>
      <c r="I44" s="76"/>
      <c r="K44" s="75"/>
    </row>
    <row r="45" spans="1:11" x14ac:dyDescent="0.25">
      <c r="A45" s="8">
        <v>9</v>
      </c>
      <c r="B45" s="359" t="s">
        <v>383</v>
      </c>
      <c r="C45" s="359"/>
      <c r="D45" s="6"/>
      <c r="E45" s="76">
        <v>5100</v>
      </c>
      <c r="I45" s="76"/>
      <c r="K45" s="75"/>
    </row>
    <row r="46" spans="1:11" x14ac:dyDescent="0.25">
      <c r="A46" s="8">
        <v>10</v>
      </c>
      <c r="B46" s="419" t="s">
        <v>1252</v>
      </c>
      <c r="C46" s="360"/>
      <c r="D46" s="6"/>
      <c r="E46" s="76">
        <v>14000</v>
      </c>
      <c r="K46" s="75"/>
    </row>
    <row r="47" spans="1:11" x14ac:dyDescent="0.25">
      <c r="A47" s="8">
        <v>11</v>
      </c>
      <c r="B47" s="359" t="s">
        <v>385</v>
      </c>
      <c r="C47" s="359"/>
      <c r="D47" s="6"/>
      <c r="E47" s="76">
        <f>'[3]М41-21'!$F$23</f>
        <v>94944.700799999991</v>
      </c>
    </row>
    <row r="48" spans="1:11" x14ac:dyDescent="0.25">
      <c r="A48" s="8">
        <v>12</v>
      </c>
      <c r="B48" s="359" t="s">
        <v>386</v>
      </c>
      <c r="C48" s="359"/>
      <c r="D48" s="6"/>
      <c r="E48" s="76">
        <v>161964.49</v>
      </c>
      <c r="I48" s="75"/>
      <c r="J48" s="106"/>
      <c r="K48" s="75"/>
    </row>
    <row r="49" spans="1:11" x14ac:dyDescent="0.25">
      <c r="A49" s="8">
        <v>13</v>
      </c>
      <c r="B49" s="359" t="s">
        <v>387</v>
      </c>
      <c r="C49" s="359"/>
      <c r="D49" s="6"/>
      <c r="E49" s="76">
        <f>'[3]М41-21'!$F$26</f>
        <v>142106.77439999999</v>
      </c>
    </row>
    <row r="50" spans="1:11" x14ac:dyDescent="0.25">
      <c r="A50" s="8">
        <v>14</v>
      </c>
      <c r="B50" s="359" t="s">
        <v>393</v>
      </c>
      <c r="C50" s="359"/>
      <c r="D50" s="6"/>
      <c r="E50" s="76">
        <f>'[3]М41-21'!$F$27</f>
        <v>7446.6431999999995</v>
      </c>
    </row>
    <row r="51" spans="1:11" x14ac:dyDescent="0.25">
      <c r="A51" s="8">
        <v>15</v>
      </c>
      <c r="B51" s="359" t="s">
        <v>388</v>
      </c>
      <c r="C51" s="359"/>
      <c r="D51" s="6"/>
      <c r="E51" s="76">
        <v>460036.78</v>
      </c>
      <c r="I51" s="75"/>
      <c r="K51" s="75"/>
    </row>
    <row r="52" spans="1:11" x14ac:dyDescent="0.25">
      <c r="A52" s="8">
        <v>16</v>
      </c>
      <c r="B52" s="359" t="s">
        <v>53</v>
      </c>
      <c r="C52" s="359"/>
      <c r="D52" s="6"/>
      <c r="E52" s="76">
        <v>300348</v>
      </c>
      <c r="K52" s="75"/>
    </row>
    <row r="53" spans="1:11" x14ac:dyDescent="0.25">
      <c r="A53" s="8">
        <v>17</v>
      </c>
      <c r="B53" s="362" t="s">
        <v>4</v>
      </c>
      <c r="C53" s="363"/>
      <c r="D53" s="6"/>
      <c r="E53" s="76">
        <f>'[3]М41-21'!$F$30</f>
        <v>259391.40479999996</v>
      </c>
    </row>
    <row r="54" spans="1:11" x14ac:dyDescent="0.25">
      <c r="A54" s="8">
        <v>18</v>
      </c>
      <c r="B54" s="359" t="s">
        <v>461</v>
      </c>
      <c r="C54" s="359"/>
      <c r="D54" s="6"/>
      <c r="E54" s="76">
        <f>[4]М41!$E$54</f>
        <v>103214.8401824</v>
      </c>
      <c r="I54" s="76"/>
      <c r="K54" s="75"/>
    </row>
    <row r="55" spans="1:11" x14ac:dyDescent="0.25">
      <c r="A55" s="8">
        <v>19</v>
      </c>
      <c r="B55" s="362" t="s">
        <v>480</v>
      </c>
      <c r="C55" s="363"/>
      <c r="D55" s="6"/>
      <c r="E55" s="76">
        <v>72306.850000000006</v>
      </c>
      <c r="I55" s="75"/>
      <c r="K55" s="75"/>
    </row>
    <row r="56" spans="1:11" x14ac:dyDescent="0.25">
      <c r="A56" s="8">
        <v>20</v>
      </c>
      <c r="B56" s="362" t="s">
        <v>481</v>
      </c>
      <c r="C56" s="363"/>
      <c r="D56" s="6"/>
      <c r="E56" s="76">
        <v>7473.63</v>
      </c>
      <c r="I56" s="75"/>
      <c r="K56" s="75"/>
    </row>
    <row r="57" spans="1:11" x14ac:dyDescent="0.25">
      <c r="A57" s="8">
        <v>21</v>
      </c>
      <c r="B57" s="362" t="s">
        <v>482</v>
      </c>
      <c r="C57" s="363"/>
      <c r="D57" s="6"/>
      <c r="E57" s="76">
        <v>144202.38</v>
      </c>
      <c r="I57" s="75"/>
      <c r="K57" s="75"/>
    </row>
    <row r="58" spans="1:11" x14ac:dyDescent="0.25">
      <c r="A58" s="8">
        <v>22</v>
      </c>
      <c r="B58" s="362" t="s">
        <v>483</v>
      </c>
      <c r="C58" s="363"/>
      <c r="D58" s="6"/>
      <c r="E58" s="76">
        <v>12697.86</v>
      </c>
      <c r="I58" s="75"/>
      <c r="K58" s="75"/>
    </row>
    <row r="59" spans="1:11" x14ac:dyDescent="0.25">
      <c r="A59" s="8">
        <v>23</v>
      </c>
      <c r="B59" s="364" t="s">
        <v>488</v>
      </c>
      <c r="C59" s="364"/>
      <c r="D59" s="6"/>
      <c r="E59" s="83">
        <f>SUM(E37:E58)</f>
        <v>2121277.6189823998</v>
      </c>
      <c r="I59" s="80"/>
    </row>
    <row r="60" spans="1:11" x14ac:dyDescent="0.25">
      <c r="A60" s="8">
        <v>24</v>
      </c>
      <c r="B60" s="364" t="s">
        <v>489</v>
      </c>
      <c r="C60" s="361"/>
      <c r="D60" s="6"/>
      <c r="E60" s="83">
        <f>E19+B21</f>
        <v>1727300.48</v>
      </c>
      <c r="I60" s="105"/>
    </row>
    <row r="61" spans="1:11" x14ac:dyDescent="0.25">
      <c r="F61" s="79"/>
    </row>
    <row r="62" spans="1:11" x14ac:dyDescent="0.25">
      <c r="A62" s="28" t="s">
        <v>31</v>
      </c>
      <c r="B62" s="5" t="s">
        <v>429</v>
      </c>
    </row>
    <row r="63" spans="1:11" x14ac:dyDescent="0.25">
      <c r="B63" s="11" t="s">
        <v>35</v>
      </c>
    </row>
    <row r="64" spans="1:11" x14ac:dyDescent="0.25">
      <c r="A64" s="38" t="s">
        <v>27</v>
      </c>
      <c r="B64" s="36" t="s">
        <v>39</v>
      </c>
      <c r="C64" s="33" t="s">
        <v>42</v>
      </c>
      <c r="D64" s="306" t="s">
        <v>1067</v>
      </c>
      <c r="E64" s="33" t="s">
        <v>43</v>
      </c>
    </row>
    <row r="65" spans="1:6" x14ac:dyDescent="0.25">
      <c r="A65" s="120" t="s">
        <v>9</v>
      </c>
      <c r="B65" s="253" t="s">
        <v>671</v>
      </c>
      <c r="C65" s="253" t="s">
        <v>432</v>
      </c>
      <c r="D65" s="373">
        <v>46</v>
      </c>
      <c r="E65" s="373">
        <v>15795</v>
      </c>
    </row>
    <row r="66" spans="1:6" x14ac:dyDescent="0.25">
      <c r="A66" s="120">
        <v>2</v>
      </c>
      <c r="B66" s="253" t="s">
        <v>672</v>
      </c>
      <c r="C66" s="253" t="s">
        <v>432</v>
      </c>
      <c r="D66" s="374"/>
      <c r="E66" s="374"/>
    </row>
    <row r="67" spans="1:6" x14ac:dyDescent="0.25">
      <c r="A67" s="120">
        <v>3</v>
      </c>
      <c r="B67" s="297" t="s">
        <v>1081</v>
      </c>
      <c r="C67" s="253" t="s">
        <v>62</v>
      </c>
      <c r="D67" s="110">
        <v>39</v>
      </c>
      <c r="E67" s="110">
        <v>82149</v>
      </c>
    </row>
    <row r="68" spans="1:6" x14ac:dyDescent="0.25">
      <c r="A68" s="110">
        <v>4</v>
      </c>
      <c r="B68" s="253" t="s">
        <v>689</v>
      </c>
      <c r="C68" s="253" t="s">
        <v>63</v>
      </c>
      <c r="D68" s="110">
        <v>25</v>
      </c>
      <c r="E68" s="110">
        <v>13321</v>
      </c>
    </row>
    <row r="69" spans="1:6" x14ac:dyDescent="0.25">
      <c r="A69" s="110">
        <v>5</v>
      </c>
      <c r="B69" s="253" t="s">
        <v>690</v>
      </c>
      <c r="C69" s="253" t="s">
        <v>63</v>
      </c>
      <c r="D69" s="110">
        <v>24</v>
      </c>
      <c r="E69" s="110">
        <v>21219</v>
      </c>
    </row>
    <row r="70" spans="1:6" x14ac:dyDescent="0.25">
      <c r="A70" s="110">
        <v>6</v>
      </c>
      <c r="B70" s="253" t="s">
        <v>693</v>
      </c>
      <c r="C70" s="253" t="s">
        <v>63</v>
      </c>
      <c r="D70" s="110">
        <v>21</v>
      </c>
      <c r="E70" s="110">
        <v>42120</v>
      </c>
    </row>
    <row r="71" spans="1:6" x14ac:dyDescent="0.25">
      <c r="A71" s="110">
        <v>7</v>
      </c>
      <c r="B71" s="253" t="s">
        <v>694</v>
      </c>
      <c r="C71" s="253" t="s">
        <v>63</v>
      </c>
      <c r="D71" s="110">
        <v>20</v>
      </c>
      <c r="E71" s="110">
        <v>21060</v>
      </c>
    </row>
    <row r="72" spans="1:6" x14ac:dyDescent="0.25">
      <c r="A72" s="110">
        <v>8</v>
      </c>
      <c r="B72" s="253" t="s">
        <v>695</v>
      </c>
      <c r="C72" s="253" t="s">
        <v>434</v>
      </c>
      <c r="D72" s="110">
        <v>19</v>
      </c>
      <c r="E72" s="110">
        <v>40920</v>
      </c>
    </row>
    <row r="73" spans="1:6" x14ac:dyDescent="0.25">
      <c r="A73" s="110">
        <v>9</v>
      </c>
      <c r="B73" s="297" t="s">
        <v>1120</v>
      </c>
      <c r="C73" s="297" t="s">
        <v>428</v>
      </c>
      <c r="D73" s="110">
        <v>114</v>
      </c>
      <c r="E73" s="110">
        <v>23540</v>
      </c>
    </row>
    <row r="74" spans="1:6" x14ac:dyDescent="0.25">
      <c r="A74" s="110">
        <v>10</v>
      </c>
      <c r="B74" s="297" t="s">
        <v>1181</v>
      </c>
      <c r="C74" s="297" t="s">
        <v>63</v>
      </c>
      <c r="D74" s="110">
        <v>57</v>
      </c>
      <c r="E74" s="110">
        <v>7300</v>
      </c>
    </row>
    <row r="75" spans="1:6" x14ac:dyDescent="0.25">
      <c r="A75" s="110">
        <v>11</v>
      </c>
      <c r="B75" s="324" t="s">
        <v>1206</v>
      </c>
      <c r="C75" s="324" t="s">
        <v>436</v>
      </c>
      <c r="D75" s="110">
        <v>26</v>
      </c>
      <c r="E75" s="110">
        <v>5500</v>
      </c>
    </row>
    <row r="76" spans="1:6" x14ac:dyDescent="0.25">
      <c r="A76" s="93"/>
      <c r="B76" s="318"/>
      <c r="C76" s="318"/>
      <c r="D76" s="93"/>
      <c r="E76" s="93"/>
    </row>
    <row r="77" spans="1:6" x14ac:dyDescent="0.25">
      <c r="A77" s="28" t="s">
        <v>32</v>
      </c>
      <c r="B77" s="28" t="s">
        <v>44</v>
      </c>
      <c r="C77" s="28"/>
      <c r="D77" s="28"/>
      <c r="E77" s="28"/>
      <c r="F77" s="28"/>
    </row>
    <row r="78" spans="1:6" x14ac:dyDescent="0.25">
      <c r="B78" s="28" t="s">
        <v>45</v>
      </c>
      <c r="C78" s="28"/>
      <c r="D78" s="28"/>
      <c r="E78" s="28"/>
      <c r="F78" s="28"/>
    </row>
    <row r="79" spans="1:6" x14ac:dyDescent="0.25">
      <c r="B79" s="28" t="s">
        <v>46</v>
      </c>
      <c r="C79" s="28"/>
      <c r="D79" s="28"/>
      <c r="E79" s="28"/>
      <c r="F79" s="28"/>
    </row>
    <row r="80" spans="1:6" x14ac:dyDescent="0.25">
      <c r="B80" s="51" t="s">
        <v>54</v>
      </c>
      <c r="C80" s="29"/>
      <c r="D80" s="29"/>
      <c r="E80" s="29"/>
      <c r="F80" s="29"/>
    </row>
    <row r="81" spans="2:6" x14ac:dyDescent="0.25">
      <c r="B81" s="29" t="s">
        <v>48</v>
      </c>
      <c r="C81" s="29"/>
      <c r="D81" s="29"/>
      <c r="E81" s="29"/>
      <c r="F81" s="29"/>
    </row>
    <row r="82" spans="2:6" x14ac:dyDescent="0.25">
      <c r="B82" s="29" t="s">
        <v>49</v>
      </c>
      <c r="C82" s="29"/>
      <c r="D82" s="29"/>
      <c r="E82" s="29"/>
      <c r="F82" s="29"/>
    </row>
    <row r="85" spans="2:6" x14ac:dyDescent="0.25">
      <c r="B85" s="170" t="s">
        <v>535</v>
      </c>
    </row>
    <row r="98" spans="1:1" x14ac:dyDescent="0.25">
      <c r="A98" t="s">
        <v>5</v>
      </c>
    </row>
  </sheetData>
  <mergeCells count="31">
    <mergeCell ref="E65:E66"/>
    <mergeCell ref="B53:C53"/>
    <mergeCell ref="B54:C54"/>
    <mergeCell ref="B59:C59"/>
    <mergeCell ref="B60:C60"/>
    <mergeCell ref="B55:C55"/>
    <mergeCell ref="B56:C56"/>
    <mergeCell ref="B57:C57"/>
    <mergeCell ref="B58:C58"/>
    <mergeCell ref="D65:D66"/>
    <mergeCell ref="B48:C48"/>
    <mergeCell ref="B49:C49"/>
    <mergeCell ref="B50:C50"/>
    <mergeCell ref="B51:C51"/>
    <mergeCell ref="B52:C52"/>
    <mergeCell ref="B11:F11"/>
    <mergeCell ref="B12:F12"/>
    <mergeCell ref="B5:E5"/>
    <mergeCell ref="B9:C9"/>
    <mergeCell ref="B10:E10"/>
    <mergeCell ref="B36:C36"/>
    <mergeCell ref="B38:C38"/>
    <mergeCell ref="B39:C39"/>
    <mergeCell ref="B41:C41"/>
    <mergeCell ref="B42:C42"/>
    <mergeCell ref="B37:C37"/>
    <mergeCell ref="B43:C43"/>
    <mergeCell ref="B44:C44"/>
    <mergeCell ref="B45:C45"/>
    <mergeCell ref="B46:C46"/>
    <mergeCell ref="B47:C47"/>
  </mergeCells>
  <pageMargins left="0.69930555555555596" right="0.69930555555555596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4">
    <tabColor rgb="FF92D050"/>
  </sheetPr>
  <dimension ref="A1:L94"/>
  <sheetViews>
    <sheetView topLeftCell="A46" workbookViewId="0">
      <selection activeCell="L53" sqref="L53"/>
    </sheetView>
  </sheetViews>
  <sheetFormatPr defaultRowHeight="15" x14ac:dyDescent="0.25"/>
  <cols>
    <col min="1" max="1" width="4.5703125" customWidth="1"/>
    <col min="2" max="2" width="45" customWidth="1"/>
    <col min="3" max="3" width="11.42578125" customWidth="1"/>
    <col min="4" max="4" width="10.140625" customWidth="1"/>
    <col min="5" max="5" width="11.42578125" customWidth="1"/>
    <col min="6" max="6" width="11.28515625" customWidth="1"/>
    <col min="10" max="10" width="10.85546875" customWidth="1"/>
    <col min="12" max="12" width="11.285156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543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97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223167.12</v>
      </c>
    </row>
    <row r="14" spans="1:6" x14ac:dyDescent="0.25">
      <c r="A14" s="13" t="s">
        <v>14</v>
      </c>
      <c r="B14" s="5" t="s">
        <v>490</v>
      </c>
      <c r="C14" s="5"/>
      <c r="D14" s="18"/>
      <c r="E14" s="90">
        <f>[4]М45!$E$57</f>
        <v>6294.86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926660.35</v>
      </c>
    </row>
    <row r="18" spans="1:6" x14ac:dyDescent="0.25">
      <c r="A18" s="13"/>
      <c r="B18" s="25" t="s">
        <v>19</v>
      </c>
      <c r="C18" s="26"/>
      <c r="D18" s="27"/>
      <c r="E18" s="15">
        <v>949514.04</v>
      </c>
    </row>
    <row r="19" spans="1:6" x14ac:dyDescent="0.25">
      <c r="A19" s="13"/>
      <c r="B19" s="25" t="s">
        <v>20</v>
      </c>
      <c r="C19" s="26"/>
      <c r="D19" s="27"/>
      <c r="E19" s="15">
        <v>949514.04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50">
        <v>327543.24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296</v>
      </c>
      <c r="C23" s="62"/>
      <c r="D23" s="65"/>
      <c r="E23" s="65">
        <v>49114.19</v>
      </c>
      <c r="F23" s="266"/>
    </row>
    <row r="24" spans="1:6" x14ac:dyDescent="0.25">
      <c r="A24" s="13"/>
      <c r="B24" s="62" t="s">
        <v>297</v>
      </c>
      <c r="C24" s="62"/>
      <c r="D24" s="65"/>
      <c r="E24" s="65">
        <v>16419.21</v>
      </c>
    </row>
    <row r="25" spans="1:6" x14ac:dyDescent="0.25">
      <c r="A25" s="13"/>
      <c r="B25" s="62" t="s">
        <v>298</v>
      </c>
      <c r="C25" s="62"/>
      <c r="D25" s="65"/>
      <c r="E25" s="65">
        <v>28248.28</v>
      </c>
    </row>
    <row r="26" spans="1:6" x14ac:dyDescent="0.25">
      <c r="A26" s="13"/>
      <c r="B26" s="62" t="s">
        <v>299</v>
      </c>
      <c r="C26" s="62"/>
      <c r="D26" s="65"/>
      <c r="E26" s="65">
        <v>4341.8900000000003</v>
      </c>
    </row>
    <row r="27" spans="1:6" x14ac:dyDescent="0.25">
      <c r="A27" s="13"/>
      <c r="B27" s="62" t="s">
        <v>952</v>
      </c>
      <c r="C27" s="62"/>
      <c r="D27" s="65"/>
      <c r="E27" s="65">
        <v>3821.27</v>
      </c>
    </row>
    <row r="28" spans="1:6" x14ac:dyDescent="0.25">
      <c r="A28" s="13"/>
      <c r="B28" s="62"/>
      <c r="C28" s="63"/>
      <c r="D28" s="64"/>
      <c r="E28" s="65"/>
    </row>
    <row r="29" spans="1:6" x14ac:dyDescent="0.25">
      <c r="A29" s="13" t="s">
        <v>24</v>
      </c>
      <c r="B29" s="11" t="s">
        <v>36</v>
      </c>
      <c r="C29" s="11"/>
      <c r="D29" s="11"/>
      <c r="E29" s="14"/>
      <c r="F29" s="28"/>
    </row>
    <row r="30" spans="1:6" x14ac:dyDescent="0.25">
      <c r="A30" s="13"/>
      <c r="B30" s="11" t="s">
        <v>38</v>
      </c>
      <c r="C30" s="11"/>
      <c r="D30" s="11"/>
      <c r="E30" s="14"/>
      <c r="F30" s="28"/>
    </row>
    <row r="31" spans="1:6" x14ac:dyDescent="0.25">
      <c r="A31" s="13"/>
      <c r="B31" s="11" t="s">
        <v>37</v>
      </c>
      <c r="C31" s="5"/>
      <c r="D31" s="5"/>
      <c r="E31" s="1"/>
    </row>
    <row r="32" spans="1:6" x14ac:dyDescent="0.25">
      <c r="A32" s="8" t="s">
        <v>27</v>
      </c>
      <c r="B32" s="365" t="s">
        <v>28</v>
      </c>
      <c r="C32" s="366"/>
      <c r="D32" s="6"/>
      <c r="E32" s="12" t="s">
        <v>29</v>
      </c>
    </row>
    <row r="33" spans="1:12" x14ac:dyDescent="0.25">
      <c r="A33" s="8">
        <v>1</v>
      </c>
      <c r="B33" s="362" t="s">
        <v>484</v>
      </c>
      <c r="C33" s="363"/>
      <c r="D33" s="6"/>
      <c r="E33" s="76">
        <f>'[3]М45-21'!$F$10</f>
        <v>232489.152</v>
      </c>
    </row>
    <row r="34" spans="1:12" x14ac:dyDescent="0.25">
      <c r="A34" s="8">
        <v>2</v>
      </c>
      <c r="B34" s="360" t="s">
        <v>380</v>
      </c>
      <c r="C34" s="360"/>
      <c r="D34" s="6"/>
      <c r="E34" s="76">
        <f>'[3]М45-21'!$F$11</f>
        <v>8531.7119999999995</v>
      </c>
    </row>
    <row r="35" spans="1:12" x14ac:dyDescent="0.25">
      <c r="A35" s="8">
        <v>3</v>
      </c>
      <c r="B35" s="359" t="s">
        <v>381</v>
      </c>
      <c r="C35" s="359"/>
      <c r="D35" s="6"/>
      <c r="E35" s="76">
        <f>'[3]М45-21'!$F$12</f>
        <v>41947.584000000003</v>
      </c>
    </row>
    <row r="36" spans="1:12" x14ac:dyDescent="0.25">
      <c r="A36" s="8">
        <v>4</v>
      </c>
      <c r="B36" s="31" t="s">
        <v>509</v>
      </c>
      <c r="C36" s="31"/>
      <c r="D36" s="6"/>
      <c r="E36" s="76">
        <f>'[3]М45-21'!$F$13</f>
        <v>16352.448000000002</v>
      </c>
    </row>
    <row r="37" spans="1:12" x14ac:dyDescent="0.25">
      <c r="A37" s="8">
        <v>5</v>
      </c>
      <c r="B37" s="359" t="s">
        <v>2</v>
      </c>
      <c r="C37" s="359"/>
      <c r="D37" s="6"/>
      <c r="E37" s="76">
        <v>6863.12</v>
      </c>
      <c r="J37" s="76"/>
      <c r="L37" s="75"/>
    </row>
    <row r="38" spans="1:12" x14ac:dyDescent="0.25">
      <c r="A38" s="8">
        <v>6</v>
      </c>
      <c r="B38" s="359" t="s">
        <v>3</v>
      </c>
      <c r="C38" s="359"/>
      <c r="D38" s="6"/>
      <c r="E38" s="76">
        <v>4000</v>
      </c>
      <c r="J38" s="76"/>
      <c r="L38" s="75"/>
    </row>
    <row r="39" spans="1:12" x14ac:dyDescent="0.25">
      <c r="A39" s="8">
        <v>7</v>
      </c>
      <c r="B39" s="360" t="s">
        <v>30</v>
      </c>
      <c r="C39" s="360"/>
      <c r="D39" s="6"/>
      <c r="E39" s="76">
        <f>'[3]М45-21'!$F$17</f>
        <v>46213.440000000002</v>
      </c>
    </row>
    <row r="40" spans="1:12" x14ac:dyDescent="0.25">
      <c r="A40" s="8">
        <v>8</v>
      </c>
      <c r="B40" s="359" t="s">
        <v>382</v>
      </c>
      <c r="C40" s="359"/>
      <c r="D40" s="6"/>
      <c r="E40" s="76">
        <v>94698.53</v>
      </c>
      <c r="J40" s="76"/>
      <c r="L40" s="75"/>
    </row>
    <row r="41" spans="1:12" x14ac:dyDescent="0.25">
      <c r="A41" s="8">
        <v>9</v>
      </c>
      <c r="B41" s="359" t="s">
        <v>383</v>
      </c>
      <c r="C41" s="359"/>
      <c r="D41" s="6"/>
      <c r="E41" s="76">
        <v>4905</v>
      </c>
      <c r="J41" s="76"/>
      <c r="L41" s="75"/>
    </row>
    <row r="42" spans="1:12" x14ac:dyDescent="0.25">
      <c r="A42" s="8">
        <v>10</v>
      </c>
      <c r="B42" s="360" t="s">
        <v>384</v>
      </c>
      <c r="C42" s="360"/>
      <c r="D42" s="6"/>
      <c r="E42" s="76">
        <v>1421.95</v>
      </c>
      <c r="J42" s="75"/>
      <c r="L42" s="75"/>
    </row>
    <row r="43" spans="1:12" x14ac:dyDescent="0.25">
      <c r="A43" s="8">
        <v>11</v>
      </c>
      <c r="B43" s="359" t="s">
        <v>385</v>
      </c>
      <c r="C43" s="359"/>
      <c r="D43" s="6"/>
      <c r="E43" s="76">
        <f>'[3]М45-21'!$F$24</f>
        <v>169923.26400000002</v>
      </c>
    </row>
    <row r="44" spans="1:12" x14ac:dyDescent="0.25">
      <c r="A44" s="8">
        <v>12</v>
      </c>
      <c r="B44" s="359" t="s">
        <v>433</v>
      </c>
      <c r="C44" s="359"/>
      <c r="D44" s="6"/>
      <c r="E44" s="76">
        <v>158229</v>
      </c>
      <c r="L44" s="75"/>
    </row>
    <row r="45" spans="1:12" x14ac:dyDescent="0.25">
      <c r="A45" s="8">
        <v>13</v>
      </c>
      <c r="B45" s="359" t="s">
        <v>1025</v>
      </c>
      <c r="C45" s="359"/>
      <c r="D45" s="6"/>
      <c r="E45" s="83">
        <v>34444.300000000003</v>
      </c>
      <c r="L45" s="75"/>
    </row>
    <row r="46" spans="1:12" x14ac:dyDescent="0.25">
      <c r="A46" s="8">
        <v>14</v>
      </c>
      <c r="B46" s="359" t="s">
        <v>393</v>
      </c>
      <c r="C46" s="359"/>
      <c r="D46" s="6"/>
      <c r="E46" s="76">
        <v>8531.7099999999991</v>
      </c>
      <c r="J46" s="75"/>
    </row>
    <row r="47" spans="1:12" x14ac:dyDescent="0.25">
      <c r="A47" s="8">
        <v>15</v>
      </c>
      <c r="B47" s="359" t="s">
        <v>388</v>
      </c>
      <c r="C47" s="359"/>
      <c r="D47" s="6"/>
      <c r="E47" s="76">
        <v>391888.54</v>
      </c>
      <c r="J47" s="75"/>
      <c r="L47" s="75"/>
    </row>
    <row r="48" spans="1:12" x14ac:dyDescent="0.25">
      <c r="A48" s="8">
        <v>16</v>
      </c>
      <c r="B48" s="359" t="s">
        <v>437</v>
      </c>
      <c r="C48" s="359"/>
      <c r="D48" s="6"/>
      <c r="E48" s="76">
        <v>6745.21</v>
      </c>
      <c r="L48" s="75"/>
    </row>
    <row r="49" spans="1:12" x14ac:dyDescent="0.25">
      <c r="A49" s="8">
        <v>17</v>
      </c>
      <c r="B49" s="362" t="s">
        <v>4</v>
      </c>
      <c r="C49" s="363"/>
      <c r="D49" s="6"/>
      <c r="E49" s="76">
        <f>'[3]М45-21'!$F$30</f>
        <v>255951.36000000004</v>
      </c>
    </row>
    <row r="50" spans="1:12" x14ac:dyDescent="0.25">
      <c r="A50" s="8">
        <v>18</v>
      </c>
      <c r="B50" s="359" t="s">
        <v>460</v>
      </c>
      <c r="C50" s="359"/>
      <c r="D50" s="6"/>
      <c r="E50" s="76">
        <f>[4]М45!$E$50</f>
        <v>76310.557766400016</v>
      </c>
      <c r="J50" s="75"/>
      <c r="L50" s="75"/>
    </row>
    <row r="51" spans="1:12" x14ac:dyDescent="0.25">
      <c r="A51" s="8">
        <v>19</v>
      </c>
      <c r="B51" s="362" t="s">
        <v>480</v>
      </c>
      <c r="C51" s="363"/>
      <c r="D51" s="6"/>
      <c r="E51" s="76">
        <v>57108.6</v>
      </c>
      <c r="L51" s="75"/>
    </row>
    <row r="52" spans="1:12" x14ac:dyDescent="0.25">
      <c r="A52" s="8">
        <v>20</v>
      </c>
      <c r="B52" s="362" t="s">
        <v>481</v>
      </c>
      <c r="C52" s="363"/>
      <c r="D52" s="6"/>
      <c r="E52" s="76">
        <v>7513.49</v>
      </c>
      <c r="L52" s="75"/>
    </row>
    <row r="53" spans="1:12" x14ac:dyDescent="0.25">
      <c r="A53" s="8">
        <v>21</v>
      </c>
      <c r="B53" s="362" t="s">
        <v>482</v>
      </c>
      <c r="C53" s="363"/>
      <c r="D53" s="6"/>
      <c r="E53" s="76">
        <v>123025.53</v>
      </c>
      <c r="L53" s="75"/>
    </row>
    <row r="54" spans="1:12" x14ac:dyDescent="0.25">
      <c r="A54" s="8">
        <v>22</v>
      </c>
      <c r="B54" s="362" t="s">
        <v>483</v>
      </c>
      <c r="C54" s="363"/>
      <c r="D54" s="6"/>
      <c r="E54" s="76">
        <v>12764.68</v>
      </c>
      <c r="L54" s="75"/>
    </row>
    <row r="55" spans="1:12" x14ac:dyDescent="0.25">
      <c r="A55" s="8">
        <v>23</v>
      </c>
      <c r="B55" s="364" t="s">
        <v>488</v>
      </c>
      <c r="C55" s="364"/>
      <c r="D55" s="6"/>
      <c r="E55" s="83">
        <f>SUM(E33:E54)</f>
        <v>1759859.1777664002</v>
      </c>
      <c r="J55" s="348"/>
    </row>
    <row r="56" spans="1:12" x14ac:dyDescent="0.25">
      <c r="A56" s="8">
        <v>24</v>
      </c>
      <c r="B56" s="364" t="s">
        <v>489</v>
      </c>
      <c r="C56" s="361"/>
      <c r="D56" s="6"/>
      <c r="E56" s="83">
        <f>E19+B21</f>
        <v>1277057.28</v>
      </c>
      <c r="J56" s="354"/>
    </row>
    <row r="57" spans="1:12" ht="29.25" customHeight="1" x14ac:dyDescent="0.25">
      <c r="A57" s="5" t="s">
        <v>429</v>
      </c>
      <c r="E57" s="90"/>
      <c r="F57" s="79"/>
      <c r="J57" s="93"/>
    </row>
    <row r="58" spans="1:12" ht="15" customHeight="1" x14ac:dyDescent="0.25">
      <c r="A58" s="11" t="s">
        <v>35</v>
      </c>
      <c r="J58" s="93"/>
    </row>
    <row r="59" spans="1:12" x14ac:dyDescent="0.25">
      <c r="A59" s="38" t="s">
        <v>27</v>
      </c>
      <c r="B59" s="36" t="s">
        <v>39</v>
      </c>
      <c r="C59" s="33" t="s">
        <v>42</v>
      </c>
      <c r="D59" s="298" t="s">
        <v>1067</v>
      </c>
      <c r="E59" s="33" t="s">
        <v>43</v>
      </c>
    </row>
    <row r="60" spans="1:12" x14ac:dyDescent="0.25">
      <c r="A60" s="119" t="s">
        <v>9</v>
      </c>
      <c r="B60" s="252" t="s">
        <v>661</v>
      </c>
      <c r="C60" s="313" t="s">
        <v>424</v>
      </c>
      <c r="D60" s="57" t="s">
        <v>664</v>
      </c>
      <c r="E60" s="57">
        <v>103200</v>
      </c>
    </row>
    <row r="61" spans="1:12" x14ac:dyDescent="0.25">
      <c r="A61" s="119" t="s">
        <v>13</v>
      </c>
      <c r="B61" s="252" t="s">
        <v>662</v>
      </c>
      <c r="C61" s="313" t="s">
        <v>428</v>
      </c>
      <c r="D61" s="57" t="s">
        <v>663</v>
      </c>
      <c r="E61" s="57">
        <v>6368</v>
      </c>
    </row>
    <row r="62" spans="1:12" x14ac:dyDescent="0.25">
      <c r="A62" s="57" t="s">
        <v>14</v>
      </c>
      <c r="B62" s="252" t="s">
        <v>687</v>
      </c>
      <c r="C62" s="313" t="s">
        <v>443</v>
      </c>
      <c r="D62" s="57" t="s">
        <v>688</v>
      </c>
      <c r="E62" s="57">
        <v>10109</v>
      </c>
    </row>
    <row r="63" spans="1:12" x14ac:dyDescent="0.25">
      <c r="A63" s="120" t="s">
        <v>15</v>
      </c>
      <c r="B63" s="252" t="s">
        <v>656</v>
      </c>
      <c r="C63" s="313" t="s">
        <v>434</v>
      </c>
      <c r="D63" s="57" t="s">
        <v>696</v>
      </c>
      <c r="E63" s="57">
        <v>93531</v>
      </c>
    </row>
    <row r="64" spans="1:12" x14ac:dyDescent="0.25">
      <c r="A64" s="120">
        <v>5</v>
      </c>
      <c r="B64" s="305" t="s">
        <v>1090</v>
      </c>
      <c r="C64" s="315" t="s">
        <v>426</v>
      </c>
      <c r="D64" s="110">
        <v>152</v>
      </c>
      <c r="E64" s="110">
        <v>7705</v>
      </c>
      <c r="I64" s="420"/>
    </row>
    <row r="65" spans="1:9" x14ac:dyDescent="0.25">
      <c r="A65" s="120">
        <v>6</v>
      </c>
      <c r="B65" s="305" t="s">
        <v>1105</v>
      </c>
      <c r="C65" s="315" t="s">
        <v>424</v>
      </c>
      <c r="D65" s="110">
        <v>131</v>
      </c>
      <c r="E65" s="110">
        <v>14950</v>
      </c>
      <c r="I65" s="420"/>
    </row>
    <row r="66" spans="1:9" x14ac:dyDescent="0.25">
      <c r="A66" s="120">
        <v>7</v>
      </c>
      <c r="B66" s="305" t="s">
        <v>1117</v>
      </c>
      <c r="C66" s="315" t="s">
        <v>428</v>
      </c>
      <c r="D66" s="110">
        <v>122</v>
      </c>
      <c r="E66" s="110">
        <v>5610</v>
      </c>
    </row>
    <row r="67" spans="1:9" x14ac:dyDescent="0.25">
      <c r="A67" s="120">
        <v>8</v>
      </c>
      <c r="B67" s="297" t="s">
        <v>1156</v>
      </c>
      <c r="C67" s="315" t="s">
        <v>62</v>
      </c>
      <c r="D67" s="110">
        <v>80</v>
      </c>
      <c r="E67" s="110">
        <v>84050</v>
      </c>
    </row>
    <row r="68" spans="1:9" x14ac:dyDescent="0.25">
      <c r="A68" s="120">
        <v>9</v>
      </c>
      <c r="B68" s="297" t="s">
        <v>1168</v>
      </c>
      <c r="C68" s="315" t="s">
        <v>63</v>
      </c>
      <c r="D68" s="110">
        <v>50</v>
      </c>
      <c r="E68" s="110">
        <v>4150</v>
      </c>
    </row>
    <row r="69" spans="1:9" x14ac:dyDescent="0.25">
      <c r="A69" s="120">
        <v>10</v>
      </c>
      <c r="B69" s="324" t="s">
        <v>1238</v>
      </c>
      <c r="C69" s="327" t="s">
        <v>436</v>
      </c>
      <c r="D69" s="110">
        <v>15</v>
      </c>
      <c r="E69" s="110">
        <v>65000</v>
      </c>
    </row>
    <row r="70" spans="1:9" x14ac:dyDescent="0.25">
      <c r="A70" s="120"/>
      <c r="B70" s="297"/>
      <c r="C70" s="315"/>
      <c r="D70" s="110"/>
      <c r="E70" s="110"/>
    </row>
    <row r="72" spans="1:9" x14ac:dyDescent="0.25">
      <c r="A72" s="28" t="s">
        <v>32</v>
      </c>
      <c r="B72" s="28" t="s">
        <v>44</v>
      </c>
      <c r="C72" s="28"/>
      <c r="D72" s="28"/>
      <c r="E72" s="28"/>
      <c r="F72" s="28"/>
    </row>
    <row r="73" spans="1:9" x14ac:dyDescent="0.25">
      <c r="B73" s="28" t="s">
        <v>45</v>
      </c>
      <c r="C73" s="28"/>
      <c r="D73" s="28"/>
      <c r="E73" s="28"/>
      <c r="F73" s="28"/>
    </row>
    <row r="74" spans="1:9" x14ac:dyDescent="0.25">
      <c r="B74" s="28" t="s">
        <v>46</v>
      </c>
      <c r="C74" s="28"/>
      <c r="D74" s="28"/>
      <c r="E74" s="28"/>
      <c r="F74" s="28"/>
    </row>
    <row r="75" spans="1:9" x14ac:dyDescent="0.25">
      <c r="B75" s="51" t="s">
        <v>54</v>
      </c>
      <c r="C75" s="29"/>
      <c r="D75" s="29"/>
      <c r="E75" s="29"/>
      <c r="F75" s="29"/>
    </row>
    <row r="76" spans="1:9" x14ac:dyDescent="0.25">
      <c r="B76" s="29" t="s">
        <v>48</v>
      </c>
      <c r="C76" s="29"/>
      <c r="D76" s="29"/>
      <c r="E76" s="29"/>
      <c r="F76" s="29"/>
    </row>
    <row r="77" spans="1:9" x14ac:dyDescent="0.25">
      <c r="B77" s="52" t="s">
        <v>83</v>
      </c>
      <c r="C77" s="29"/>
      <c r="D77" s="29"/>
      <c r="E77" s="29"/>
      <c r="F77" s="29"/>
    </row>
    <row r="78" spans="1:9" ht="15.75" x14ac:dyDescent="0.25">
      <c r="B78" s="51" t="s">
        <v>55</v>
      </c>
      <c r="E78" s="149">
        <v>2192491.4</v>
      </c>
    </row>
    <row r="79" spans="1:9" ht="15.75" x14ac:dyDescent="0.25">
      <c r="B79" s="51" t="s">
        <v>56</v>
      </c>
      <c r="E79" s="278">
        <v>2802000</v>
      </c>
    </row>
    <row r="81" spans="1:2" x14ac:dyDescent="0.25">
      <c r="B81" s="170" t="s">
        <v>535</v>
      </c>
    </row>
    <row r="94" spans="1:2" x14ac:dyDescent="0.25">
      <c r="A94" t="s">
        <v>5</v>
      </c>
    </row>
  </sheetData>
  <mergeCells count="30">
    <mergeCell ref="I64:I65"/>
    <mergeCell ref="B47:C47"/>
    <mergeCell ref="B48:C48"/>
    <mergeCell ref="B49:C49"/>
    <mergeCell ref="B50:C50"/>
    <mergeCell ref="B55:C55"/>
    <mergeCell ref="B56:C56"/>
    <mergeCell ref="B51:C51"/>
    <mergeCell ref="B52:C52"/>
    <mergeCell ref="B53:C53"/>
    <mergeCell ref="B54:C54"/>
    <mergeCell ref="B11:F11"/>
    <mergeCell ref="B12:F12"/>
    <mergeCell ref="B5:E5"/>
    <mergeCell ref="B9:C9"/>
    <mergeCell ref="B10:E10"/>
    <mergeCell ref="B39:C39"/>
    <mergeCell ref="B40:C40"/>
    <mergeCell ref="B41:C41"/>
    <mergeCell ref="B32:C32"/>
    <mergeCell ref="B34:C34"/>
    <mergeCell ref="B35:C35"/>
    <mergeCell ref="B37:C37"/>
    <mergeCell ref="B38:C38"/>
    <mergeCell ref="B33:C33"/>
    <mergeCell ref="B42:C42"/>
    <mergeCell ref="B43:C43"/>
    <mergeCell ref="B44:C44"/>
    <mergeCell ref="B45:C45"/>
    <mergeCell ref="B46:C46"/>
  </mergeCells>
  <pageMargins left="0.69930555555555596" right="0.69930555555555596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5">
    <tabColor rgb="FF92D050"/>
  </sheetPr>
  <dimension ref="A1:L92"/>
  <sheetViews>
    <sheetView topLeftCell="A56" workbookViewId="0">
      <selection activeCell="G69" sqref="G69:G7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9.5703125" customWidth="1"/>
    <col min="5" max="5" width="12" customWidth="1"/>
    <col min="6" max="6" width="10" customWidth="1"/>
    <col min="10" max="10" width="10.5703125" bestFit="1" customWidth="1"/>
    <col min="12" max="12" width="10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544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98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781116.28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[4]М47!$E$14</f>
        <v>-533521.15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1739242.55</v>
      </c>
    </row>
    <row r="18" spans="1:6" x14ac:dyDescent="0.25">
      <c r="A18" s="13"/>
      <c r="B18" s="25" t="s">
        <v>19</v>
      </c>
      <c r="C18" s="26"/>
      <c r="D18" s="27"/>
      <c r="E18" s="15">
        <v>1632210.37</v>
      </c>
    </row>
    <row r="19" spans="1:6" x14ac:dyDescent="0.25">
      <c r="A19" s="13"/>
      <c r="B19" s="25" t="s">
        <v>20</v>
      </c>
      <c r="C19" s="26"/>
      <c r="D19" s="27"/>
      <c r="E19" s="16">
        <v>1632210.37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30843.24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953</v>
      </c>
      <c r="C23" s="62"/>
      <c r="D23" s="65"/>
      <c r="E23" s="65">
        <v>12842.67</v>
      </c>
      <c r="F23" s="266"/>
    </row>
    <row r="24" spans="1:6" x14ac:dyDescent="0.25">
      <c r="A24" s="13"/>
      <c r="B24" s="62" t="s">
        <v>300</v>
      </c>
      <c r="C24" s="62"/>
      <c r="D24" s="65"/>
      <c r="E24" s="65">
        <v>156474.53</v>
      </c>
    </row>
    <row r="25" spans="1:6" x14ac:dyDescent="0.25">
      <c r="A25" s="13"/>
      <c r="B25" s="62" t="s">
        <v>954</v>
      </c>
      <c r="C25" s="62"/>
      <c r="D25" s="65"/>
      <c r="E25" s="65">
        <v>9615.5</v>
      </c>
    </row>
    <row r="26" spans="1:6" x14ac:dyDescent="0.25">
      <c r="A26" s="13"/>
      <c r="B26" s="62" t="s">
        <v>301</v>
      </c>
      <c r="C26" s="62"/>
      <c r="D26" s="65"/>
      <c r="E26" s="65">
        <v>13665.45</v>
      </c>
    </row>
    <row r="27" spans="1:6" x14ac:dyDescent="0.25">
      <c r="A27" s="13"/>
      <c r="B27" s="62" t="s">
        <v>302</v>
      </c>
      <c r="C27" s="62"/>
      <c r="D27" s="65"/>
      <c r="E27" s="65">
        <v>20475.009999999998</v>
      </c>
    </row>
    <row r="28" spans="1:6" x14ac:dyDescent="0.25">
      <c r="A28" s="13"/>
      <c r="B28" s="62" t="s">
        <v>955</v>
      </c>
      <c r="C28" s="62"/>
      <c r="D28" s="65"/>
      <c r="E28" s="65">
        <v>5926.74</v>
      </c>
    </row>
    <row r="29" spans="1:6" x14ac:dyDescent="0.25">
      <c r="A29" s="13"/>
      <c r="B29" s="62" t="s">
        <v>303</v>
      </c>
      <c r="C29" s="62"/>
      <c r="D29" s="65"/>
      <c r="E29" s="65">
        <v>235899.91</v>
      </c>
    </row>
    <row r="30" spans="1:6" x14ac:dyDescent="0.25">
      <c r="A30" s="13"/>
      <c r="B30" s="62" t="s">
        <v>304</v>
      </c>
      <c r="C30" s="62"/>
      <c r="D30" s="65"/>
      <c r="E30" s="65">
        <v>72254.539999999994</v>
      </c>
    </row>
    <row r="31" spans="1:6" x14ac:dyDescent="0.25">
      <c r="A31" s="13"/>
      <c r="B31" s="62" t="s">
        <v>956</v>
      </c>
      <c r="C31" s="62"/>
      <c r="D31" s="65"/>
      <c r="E31" s="65">
        <v>8357.99</v>
      </c>
    </row>
    <row r="32" spans="1:6" x14ac:dyDescent="0.25">
      <c r="A32" s="13"/>
      <c r="B32" s="62" t="s">
        <v>305</v>
      </c>
      <c r="C32" s="62"/>
      <c r="D32" s="65"/>
      <c r="E32" s="65">
        <v>61372.71</v>
      </c>
    </row>
    <row r="33" spans="1:12" x14ac:dyDescent="0.25">
      <c r="A33" s="13" t="s">
        <v>24</v>
      </c>
      <c r="B33" s="11" t="s">
        <v>36</v>
      </c>
      <c r="C33" s="11"/>
      <c r="D33" s="11"/>
      <c r="E33" s="14"/>
      <c r="F33" s="28"/>
    </row>
    <row r="34" spans="1:12" x14ac:dyDescent="0.25">
      <c r="A34" s="13"/>
      <c r="B34" s="11" t="s">
        <v>38</v>
      </c>
      <c r="C34" s="11"/>
      <c r="D34" s="11"/>
      <c r="E34" s="14"/>
      <c r="F34" s="28"/>
    </row>
    <row r="35" spans="1:12" x14ac:dyDescent="0.25">
      <c r="A35" s="13"/>
      <c r="B35" s="11" t="s">
        <v>37</v>
      </c>
      <c r="C35" s="5"/>
      <c r="D35" s="5"/>
      <c r="E35" s="1"/>
    </row>
    <row r="36" spans="1:12" x14ac:dyDescent="0.25">
      <c r="A36" s="8" t="s">
        <v>27</v>
      </c>
      <c r="B36" s="365" t="s">
        <v>28</v>
      </c>
      <c r="C36" s="366"/>
      <c r="D36" s="6"/>
      <c r="E36" s="12" t="s">
        <v>29</v>
      </c>
    </row>
    <row r="37" spans="1:12" x14ac:dyDescent="0.25">
      <c r="A37" s="8">
        <v>1</v>
      </c>
      <c r="B37" s="9" t="s">
        <v>484</v>
      </c>
      <c r="C37" s="61"/>
      <c r="D37" s="6"/>
      <c r="E37" s="76">
        <f>'[3]М47-21'!$F$10</f>
        <v>180975.99600000001</v>
      </c>
    </row>
    <row r="38" spans="1:12" x14ac:dyDescent="0.25">
      <c r="A38" s="8">
        <v>2</v>
      </c>
      <c r="B38" s="360" t="s">
        <v>380</v>
      </c>
      <c r="C38" s="360"/>
      <c r="D38" s="6"/>
      <c r="E38" s="88">
        <f>'[3]М47-21'!$F$11</f>
        <v>12146.04</v>
      </c>
    </row>
    <row r="39" spans="1:12" x14ac:dyDescent="0.25">
      <c r="A39" s="8">
        <v>3</v>
      </c>
      <c r="B39" s="359" t="s">
        <v>381</v>
      </c>
      <c r="C39" s="359"/>
      <c r="D39" s="6"/>
      <c r="E39" s="76">
        <f>'[3]М47-21'!$F$12</f>
        <v>44333.046000000002</v>
      </c>
    </row>
    <row r="40" spans="1:12" x14ac:dyDescent="0.25">
      <c r="A40" s="8">
        <v>4</v>
      </c>
      <c r="B40" s="31" t="s">
        <v>509</v>
      </c>
      <c r="C40" s="31"/>
      <c r="D40" s="6"/>
      <c r="E40" s="76">
        <f>'[3]М47-21'!$F$13</f>
        <v>8502.228000000001</v>
      </c>
    </row>
    <row r="41" spans="1:12" x14ac:dyDescent="0.25">
      <c r="A41" s="8">
        <v>5</v>
      </c>
      <c r="B41" s="359" t="s">
        <v>2</v>
      </c>
      <c r="C41" s="359"/>
      <c r="D41" s="6"/>
      <c r="E41" s="88">
        <v>3827.12</v>
      </c>
      <c r="J41" s="88"/>
      <c r="L41" s="75"/>
    </row>
    <row r="42" spans="1:12" x14ac:dyDescent="0.25">
      <c r="A42" s="8">
        <v>6</v>
      </c>
      <c r="B42" s="359" t="s">
        <v>3</v>
      </c>
      <c r="C42" s="359"/>
      <c r="D42" s="6"/>
      <c r="E42" s="88">
        <v>16000</v>
      </c>
      <c r="J42" s="88"/>
      <c r="L42" s="75"/>
    </row>
    <row r="43" spans="1:12" x14ac:dyDescent="0.25">
      <c r="A43" s="8">
        <v>7</v>
      </c>
      <c r="B43" s="360" t="s">
        <v>30</v>
      </c>
      <c r="C43" s="360"/>
      <c r="D43" s="6"/>
      <c r="E43" s="88">
        <f>'[3]М47-21'!$F$17</f>
        <v>42511.14</v>
      </c>
    </row>
    <row r="44" spans="1:12" x14ac:dyDescent="0.25">
      <c r="A44" s="8">
        <v>8</v>
      </c>
      <c r="B44" s="359" t="s">
        <v>382</v>
      </c>
      <c r="C44" s="359"/>
      <c r="D44" s="6"/>
      <c r="E44" s="76">
        <v>961.6</v>
      </c>
      <c r="J44" s="76"/>
      <c r="L44" s="75"/>
    </row>
    <row r="45" spans="1:12" x14ac:dyDescent="0.25">
      <c r="A45" s="8">
        <v>9</v>
      </c>
      <c r="B45" s="359" t="s">
        <v>383</v>
      </c>
      <c r="C45" s="359"/>
      <c r="D45" s="6"/>
      <c r="E45" s="76">
        <f>[4]М47!$E$45</f>
        <v>4251.1140000000005</v>
      </c>
      <c r="J45" s="76"/>
      <c r="L45" s="75"/>
    </row>
    <row r="46" spans="1:12" x14ac:dyDescent="0.25">
      <c r="A46" s="8">
        <v>10</v>
      </c>
      <c r="B46" s="359" t="s">
        <v>407</v>
      </c>
      <c r="C46" s="359"/>
      <c r="D46" s="6"/>
      <c r="E46" s="76">
        <v>450</v>
      </c>
      <c r="L46" s="75"/>
    </row>
    <row r="47" spans="1:12" x14ac:dyDescent="0.25">
      <c r="A47" s="8">
        <v>11</v>
      </c>
      <c r="B47" s="359" t="s">
        <v>385</v>
      </c>
      <c r="C47" s="359"/>
      <c r="D47" s="6"/>
      <c r="E47" s="76">
        <f>'[3]М47-21'!$F$23</f>
        <v>89880.696000000011</v>
      </c>
    </row>
    <row r="48" spans="1:12" x14ac:dyDescent="0.25">
      <c r="A48" s="8">
        <v>12</v>
      </c>
      <c r="B48" s="359" t="s">
        <v>386</v>
      </c>
      <c r="C48" s="359"/>
      <c r="D48" s="6"/>
      <c r="E48" s="76">
        <f>'[3]М47-21'!$F$25</f>
        <v>163971.54000000004</v>
      </c>
    </row>
    <row r="49" spans="1:12" x14ac:dyDescent="0.25">
      <c r="A49" s="8">
        <v>13</v>
      </c>
      <c r="B49" s="359" t="s">
        <v>387</v>
      </c>
      <c r="C49" s="359"/>
      <c r="D49" s="6"/>
      <c r="E49" s="76">
        <v>166400.75</v>
      </c>
      <c r="J49" s="75"/>
      <c r="L49" s="75"/>
    </row>
    <row r="50" spans="1:12" x14ac:dyDescent="0.25">
      <c r="A50" s="8">
        <v>14</v>
      </c>
      <c r="B50" s="362" t="s">
        <v>413</v>
      </c>
      <c r="C50" s="363"/>
      <c r="D50" s="6"/>
      <c r="E50" s="76">
        <v>20196.400000000001</v>
      </c>
      <c r="L50" s="75"/>
    </row>
    <row r="51" spans="1:12" x14ac:dyDescent="0.25">
      <c r="A51" s="8">
        <v>15</v>
      </c>
      <c r="B51" s="362" t="s">
        <v>414</v>
      </c>
      <c r="C51" s="363"/>
      <c r="D51" s="6"/>
      <c r="E51" s="76">
        <v>10484.030000000001</v>
      </c>
      <c r="L51" s="75"/>
    </row>
    <row r="52" spans="1:12" x14ac:dyDescent="0.25">
      <c r="A52" s="8">
        <v>16</v>
      </c>
      <c r="B52" s="359" t="s">
        <v>393</v>
      </c>
      <c r="C52" s="359"/>
      <c r="D52" s="6"/>
      <c r="E52" s="76">
        <f>'[3]М47-21'!$F$27</f>
        <v>7287.6239999999998</v>
      </c>
    </row>
    <row r="53" spans="1:12" x14ac:dyDescent="0.25">
      <c r="A53" s="8">
        <v>17</v>
      </c>
      <c r="B53" s="359" t="s">
        <v>388</v>
      </c>
      <c r="C53" s="359"/>
      <c r="D53" s="6"/>
      <c r="E53" s="76">
        <v>83631.92</v>
      </c>
      <c r="J53" s="75"/>
      <c r="L53" s="75"/>
    </row>
    <row r="54" spans="1:12" x14ac:dyDescent="0.25">
      <c r="A54" s="8">
        <v>18</v>
      </c>
      <c r="B54" s="359" t="s">
        <v>53</v>
      </c>
      <c r="C54" s="359"/>
      <c r="D54" s="6"/>
      <c r="E54" s="76">
        <f>[4]М47!$E$54</f>
        <v>314367.06</v>
      </c>
      <c r="L54" s="75"/>
    </row>
    <row r="55" spans="1:12" x14ac:dyDescent="0.25">
      <c r="A55" s="8">
        <v>19</v>
      </c>
      <c r="B55" s="362" t="s">
        <v>4</v>
      </c>
      <c r="C55" s="363"/>
      <c r="D55" s="6"/>
      <c r="E55" s="76">
        <f>'[3]М47-21'!$F$30</f>
        <v>270249.39</v>
      </c>
    </row>
    <row r="56" spans="1:12" x14ac:dyDescent="0.25">
      <c r="A56" s="8">
        <v>20</v>
      </c>
      <c r="B56" s="359" t="s">
        <v>460</v>
      </c>
      <c r="C56" s="359"/>
      <c r="D56" s="6"/>
      <c r="E56" s="76">
        <f>[4]остаток22!J39</f>
        <v>99375.768465550005</v>
      </c>
      <c r="J56" s="75"/>
      <c r="L56" s="75"/>
    </row>
    <row r="57" spans="1:12" x14ac:dyDescent="0.25">
      <c r="A57" s="8">
        <v>21</v>
      </c>
      <c r="B57" s="362" t="s">
        <v>480</v>
      </c>
      <c r="C57" s="363"/>
      <c r="D57" s="6"/>
      <c r="E57" s="76">
        <v>66753.08</v>
      </c>
      <c r="J57" s="75"/>
      <c r="L57" s="75"/>
    </row>
    <row r="58" spans="1:12" x14ac:dyDescent="0.25">
      <c r="A58" s="8">
        <v>22</v>
      </c>
      <c r="B58" s="362" t="s">
        <v>481</v>
      </c>
      <c r="C58" s="363"/>
      <c r="D58" s="6"/>
      <c r="E58" s="76">
        <v>6899.94</v>
      </c>
      <c r="J58" s="75"/>
      <c r="L58" s="75"/>
    </row>
    <row r="59" spans="1:12" x14ac:dyDescent="0.25">
      <c r="A59" s="8">
        <v>23</v>
      </c>
      <c r="B59" s="362" t="s">
        <v>482</v>
      </c>
      <c r="C59" s="363"/>
      <c r="D59" s="6"/>
      <c r="E59" s="76">
        <v>160952.57999999999</v>
      </c>
      <c r="J59" s="75"/>
      <c r="L59" s="75"/>
    </row>
    <row r="60" spans="1:12" x14ac:dyDescent="0.25">
      <c r="A60" s="8">
        <v>24</v>
      </c>
      <c r="B60" s="362" t="s">
        <v>483</v>
      </c>
      <c r="C60" s="363"/>
      <c r="D60" s="6"/>
      <c r="E60" s="76">
        <v>11721.72</v>
      </c>
      <c r="J60" s="75"/>
      <c r="L60" s="75"/>
    </row>
    <row r="61" spans="1:12" x14ac:dyDescent="0.25">
      <c r="A61" s="8">
        <v>25</v>
      </c>
      <c r="B61" s="364" t="s">
        <v>488</v>
      </c>
      <c r="C61" s="364"/>
      <c r="D61" s="6"/>
      <c r="E61" s="83">
        <f>SUM(E37:E60)</f>
        <v>1786130.7824655501</v>
      </c>
      <c r="J61" s="80"/>
    </row>
    <row r="62" spans="1:12" x14ac:dyDescent="0.25">
      <c r="A62" s="8">
        <v>26</v>
      </c>
      <c r="B62" s="364" t="s">
        <v>507</v>
      </c>
      <c r="C62" s="361"/>
      <c r="D62" s="6"/>
      <c r="E62" s="83">
        <f>B21+E19</f>
        <v>1663053.61</v>
      </c>
      <c r="J62" s="172"/>
    </row>
    <row r="63" spans="1:12" x14ac:dyDescent="0.25">
      <c r="F63" s="79"/>
    </row>
    <row r="64" spans="1:12" x14ac:dyDescent="0.25">
      <c r="A64" s="28" t="s">
        <v>31</v>
      </c>
      <c r="B64" s="5" t="s">
        <v>429</v>
      </c>
      <c r="K64" s="75"/>
    </row>
    <row r="65" spans="1:6" x14ac:dyDescent="0.25">
      <c r="B65" s="11" t="s">
        <v>35</v>
      </c>
    </row>
    <row r="66" spans="1:6" x14ac:dyDescent="0.25">
      <c r="A66" s="38" t="s">
        <v>27</v>
      </c>
      <c r="B66" s="36" t="s">
        <v>39</v>
      </c>
      <c r="C66" s="33" t="s">
        <v>42</v>
      </c>
      <c r="D66" s="298" t="s">
        <v>1067</v>
      </c>
      <c r="E66" s="33" t="s">
        <v>43</v>
      </c>
    </row>
    <row r="67" spans="1:6" x14ac:dyDescent="0.25">
      <c r="A67" s="120" t="s">
        <v>9</v>
      </c>
      <c r="B67" s="253" t="s">
        <v>649</v>
      </c>
      <c r="C67" s="31" t="s">
        <v>422</v>
      </c>
      <c r="D67" s="110">
        <v>68</v>
      </c>
      <c r="E67" s="110">
        <v>12382</v>
      </c>
    </row>
    <row r="68" spans="1:6" x14ac:dyDescent="0.25">
      <c r="A68" s="110">
        <v>2</v>
      </c>
      <c r="B68" s="298" t="s">
        <v>1118</v>
      </c>
      <c r="C68" s="297" t="s">
        <v>428</v>
      </c>
      <c r="D68" s="110">
        <v>121</v>
      </c>
      <c r="E68" s="109">
        <v>8700</v>
      </c>
    </row>
    <row r="69" spans="1:6" x14ac:dyDescent="0.25">
      <c r="A69" s="120">
        <v>3</v>
      </c>
      <c r="B69" s="121"/>
      <c r="C69" s="121"/>
      <c r="D69" s="31"/>
      <c r="E69" s="110"/>
    </row>
    <row r="71" spans="1:6" x14ac:dyDescent="0.25">
      <c r="A71" s="28" t="s">
        <v>32</v>
      </c>
      <c r="B71" s="28" t="s">
        <v>44</v>
      </c>
      <c r="C71" s="28"/>
      <c r="D71" s="28"/>
      <c r="E71" s="28"/>
      <c r="F71" s="28"/>
    </row>
    <row r="72" spans="1:6" x14ac:dyDescent="0.25">
      <c r="B72" s="28" t="s">
        <v>45</v>
      </c>
      <c r="C72" s="28"/>
      <c r="D72" s="28"/>
      <c r="E72" s="28"/>
      <c r="F72" s="28"/>
    </row>
    <row r="73" spans="1:6" x14ac:dyDescent="0.25">
      <c r="B73" s="28" t="s">
        <v>46</v>
      </c>
      <c r="C73" s="28"/>
      <c r="D73" s="28"/>
      <c r="E73" s="28"/>
      <c r="F73" s="28"/>
    </row>
    <row r="74" spans="1:6" x14ac:dyDescent="0.25">
      <c r="B74" s="51" t="s">
        <v>54</v>
      </c>
      <c r="C74" s="29"/>
      <c r="D74" s="29"/>
      <c r="E74" s="29"/>
      <c r="F74" s="29"/>
    </row>
    <row r="75" spans="1:6" x14ac:dyDescent="0.25">
      <c r="B75" s="29" t="s">
        <v>48</v>
      </c>
      <c r="C75" s="29"/>
      <c r="D75" s="29"/>
      <c r="E75" s="29"/>
      <c r="F75" s="29"/>
    </row>
    <row r="76" spans="1:6" x14ac:dyDescent="0.25">
      <c r="B76" s="29" t="s">
        <v>49</v>
      </c>
      <c r="C76" s="29"/>
      <c r="D76" s="29"/>
      <c r="E76" s="29"/>
      <c r="F76" s="29"/>
    </row>
    <row r="79" spans="1:6" x14ac:dyDescent="0.25">
      <c r="B79" s="170" t="s">
        <v>535</v>
      </c>
    </row>
    <row r="92" spans="1:1" x14ac:dyDescent="0.25">
      <c r="A92" t="s">
        <v>5</v>
      </c>
    </row>
  </sheetData>
  <mergeCells count="30">
    <mergeCell ref="B55:C55"/>
    <mergeCell ref="B56:C56"/>
    <mergeCell ref="B61:C61"/>
    <mergeCell ref="B62:C62"/>
    <mergeCell ref="B57:C57"/>
    <mergeCell ref="B58:C58"/>
    <mergeCell ref="B59:C59"/>
    <mergeCell ref="B60:C60"/>
    <mergeCell ref="B48:C48"/>
    <mergeCell ref="B49:C49"/>
    <mergeCell ref="B52:C52"/>
    <mergeCell ref="B53:C53"/>
    <mergeCell ref="B54:C54"/>
    <mergeCell ref="B50:C50"/>
    <mergeCell ref="B51:C51"/>
    <mergeCell ref="B11:F11"/>
    <mergeCell ref="B12:F12"/>
    <mergeCell ref="B5:E5"/>
    <mergeCell ref="B9:C9"/>
    <mergeCell ref="B10:E10"/>
    <mergeCell ref="B36:C36"/>
    <mergeCell ref="B38:C38"/>
    <mergeCell ref="B39:C39"/>
    <mergeCell ref="B41:C41"/>
    <mergeCell ref="B42:C42"/>
    <mergeCell ref="B43:C43"/>
    <mergeCell ref="B44:C44"/>
    <mergeCell ref="B45:C45"/>
    <mergeCell ref="B46:C46"/>
    <mergeCell ref="B47:C47"/>
  </mergeCells>
  <pageMargins left="0.69930555555555596" right="0.69930555555555596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6">
    <tabColor rgb="FF92D050"/>
  </sheetPr>
  <dimension ref="A1:L88"/>
  <sheetViews>
    <sheetView topLeftCell="A44" workbookViewId="0">
      <selection activeCell="M53" sqref="M53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42578125" customWidth="1"/>
    <col min="6" max="6" width="10" customWidth="1"/>
    <col min="10" max="10" width="12.28515625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422" t="s">
        <v>545</v>
      </c>
      <c r="C5" s="422"/>
      <c r="D5" s="422"/>
      <c r="E5" s="422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99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2">
        <v>116847.32</v>
      </c>
    </row>
    <row r="14" spans="1:6" x14ac:dyDescent="0.25">
      <c r="A14" s="13" t="s">
        <v>14</v>
      </c>
      <c r="B14" s="5" t="s">
        <v>490</v>
      </c>
      <c r="C14" s="5"/>
      <c r="D14" s="18"/>
      <c r="E14" s="82">
        <f>'[4]м34,18'!$E$14</f>
        <v>58140.63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1278067.48</v>
      </c>
    </row>
    <row r="18" spans="1:6" x14ac:dyDescent="0.25">
      <c r="A18" s="13"/>
      <c r="B18" s="25" t="s">
        <v>19</v>
      </c>
      <c r="C18" s="26"/>
      <c r="D18" s="27"/>
      <c r="E18" s="15">
        <v>1305256.07</v>
      </c>
    </row>
    <row r="19" spans="1:6" x14ac:dyDescent="0.25">
      <c r="A19" s="13"/>
      <c r="B19" s="25" t="s">
        <v>20</v>
      </c>
      <c r="C19" s="26"/>
      <c r="D19" s="27"/>
      <c r="E19" s="16">
        <v>1305256.07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/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939</v>
      </c>
      <c r="C23" s="62"/>
      <c r="D23" s="65"/>
      <c r="E23" s="65">
        <v>15733.53</v>
      </c>
      <c r="F23" s="266"/>
    </row>
    <row r="24" spans="1:6" x14ac:dyDescent="0.25">
      <c r="A24" s="13"/>
      <c r="B24" s="62" t="s">
        <v>939</v>
      </c>
      <c r="C24" s="62"/>
      <c r="D24" s="65"/>
      <c r="E24" s="65">
        <v>9840.91</v>
      </c>
    </row>
    <row r="25" spans="1:6" x14ac:dyDescent="0.25">
      <c r="A25" s="13"/>
      <c r="B25" s="62" t="s">
        <v>939</v>
      </c>
      <c r="C25" s="62"/>
      <c r="D25" s="65"/>
      <c r="E25" s="65">
        <v>7278.94</v>
      </c>
    </row>
    <row r="26" spans="1:6" x14ac:dyDescent="0.25">
      <c r="A26" s="13"/>
      <c r="B26" s="62" t="s">
        <v>940</v>
      </c>
      <c r="C26" s="62"/>
      <c r="D26" s="65"/>
      <c r="E26" s="65">
        <v>9005.32</v>
      </c>
    </row>
    <row r="27" spans="1:6" x14ac:dyDescent="0.25">
      <c r="A27" s="13"/>
      <c r="B27" s="62" t="s">
        <v>306</v>
      </c>
      <c r="C27" s="62"/>
      <c r="D27" s="65"/>
      <c r="E27" s="65">
        <v>6292.25</v>
      </c>
    </row>
    <row r="28" spans="1:6" x14ac:dyDescent="0.25">
      <c r="A28" s="13"/>
      <c r="B28" s="62" t="s">
        <v>941</v>
      </c>
      <c r="C28" s="62"/>
      <c r="D28" s="65"/>
      <c r="E28" s="65">
        <v>20127.36</v>
      </c>
    </row>
    <row r="29" spans="1:6" x14ac:dyDescent="0.25">
      <c r="A29" s="13"/>
      <c r="B29" s="62" t="s">
        <v>942</v>
      </c>
      <c r="C29" s="62"/>
      <c r="D29" s="65"/>
      <c r="E29" s="65">
        <v>16662.849999999999</v>
      </c>
    </row>
    <row r="30" spans="1:6" x14ac:dyDescent="0.25">
      <c r="A30" s="13"/>
      <c r="B30" s="62" t="s">
        <v>943</v>
      </c>
      <c r="C30" s="62"/>
      <c r="D30" s="65"/>
      <c r="E30" s="65">
        <v>5639.7</v>
      </c>
    </row>
    <row r="31" spans="1:6" x14ac:dyDescent="0.25">
      <c r="A31" s="13" t="s">
        <v>24</v>
      </c>
      <c r="B31" s="11" t="s">
        <v>36</v>
      </c>
      <c r="C31" s="11"/>
      <c r="D31" s="11"/>
      <c r="E31" s="14"/>
      <c r="F31" s="28"/>
    </row>
    <row r="32" spans="1:6" x14ac:dyDescent="0.25">
      <c r="A32" s="13"/>
      <c r="B32" s="11" t="s">
        <v>38</v>
      </c>
      <c r="C32" s="11"/>
      <c r="D32" s="11"/>
      <c r="E32" s="14"/>
      <c r="F32" s="28"/>
    </row>
    <row r="33" spans="1:12" x14ac:dyDescent="0.25">
      <c r="A33" s="13"/>
      <c r="B33" s="11" t="s">
        <v>37</v>
      </c>
      <c r="C33" s="5"/>
      <c r="D33" s="5"/>
      <c r="E33" s="1"/>
    </row>
    <row r="34" spans="1:12" x14ac:dyDescent="0.25">
      <c r="A34" s="8" t="s">
        <v>27</v>
      </c>
      <c r="B34" s="365" t="s">
        <v>28</v>
      </c>
      <c r="C34" s="366"/>
      <c r="D34" s="6"/>
      <c r="E34" s="12" t="s">
        <v>29</v>
      </c>
    </row>
    <row r="35" spans="1:12" x14ac:dyDescent="0.25">
      <c r="A35" s="8">
        <v>1</v>
      </c>
      <c r="B35" s="9" t="s">
        <v>484</v>
      </c>
      <c r="C35" s="61"/>
      <c r="D35" s="6"/>
      <c r="E35" s="76">
        <v>47260</v>
      </c>
    </row>
    <row r="36" spans="1:12" x14ac:dyDescent="0.25">
      <c r="A36" s="8">
        <v>2</v>
      </c>
      <c r="B36" s="359" t="s">
        <v>381</v>
      </c>
      <c r="C36" s="359"/>
      <c r="D36" s="6"/>
      <c r="E36" s="76">
        <v>35201</v>
      </c>
    </row>
    <row r="37" spans="1:12" x14ac:dyDescent="0.25">
      <c r="A37" s="8">
        <v>3</v>
      </c>
      <c r="B37" s="31" t="s">
        <v>509</v>
      </c>
      <c r="C37" s="31"/>
      <c r="D37" s="6"/>
      <c r="E37" s="76">
        <f>'[3]М,Б34,18-21'!$F$12</f>
        <v>25257</v>
      </c>
    </row>
    <row r="38" spans="1:12" x14ac:dyDescent="0.25">
      <c r="A38" s="8">
        <v>4</v>
      </c>
      <c r="B38" s="360" t="s">
        <v>30</v>
      </c>
      <c r="C38" s="360"/>
      <c r="D38" s="6"/>
      <c r="E38" s="88">
        <f>'[3]М,Б34,18-21'!$F$16</f>
        <v>8908.2000000000007</v>
      </c>
    </row>
    <row r="39" spans="1:12" x14ac:dyDescent="0.25">
      <c r="A39" s="8">
        <v>5</v>
      </c>
      <c r="B39" s="359" t="s">
        <v>418</v>
      </c>
      <c r="C39" s="359"/>
      <c r="D39" s="6"/>
      <c r="E39" s="76">
        <v>82549.679999999993</v>
      </c>
      <c r="J39" s="75"/>
      <c r="L39" s="75"/>
    </row>
    <row r="40" spans="1:12" x14ac:dyDescent="0.25">
      <c r="A40" s="8">
        <v>6</v>
      </c>
      <c r="B40" s="359" t="s">
        <v>383</v>
      </c>
      <c r="C40" s="359"/>
      <c r="D40" s="6"/>
      <c r="E40" s="76">
        <v>2039.11</v>
      </c>
      <c r="J40" s="75"/>
      <c r="L40" s="75"/>
    </row>
    <row r="41" spans="1:12" x14ac:dyDescent="0.25">
      <c r="A41" s="8">
        <v>7</v>
      </c>
      <c r="B41" s="360" t="s">
        <v>384</v>
      </c>
      <c r="C41" s="360"/>
      <c r="D41" s="6"/>
      <c r="E41" s="76">
        <v>4454.1000000000004</v>
      </c>
      <c r="J41" s="75"/>
      <c r="L41" s="75"/>
    </row>
    <row r="42" spans="1:12" x14ac:dyDescent="0.25">
      <c r="A42" s="8">
        <v>8</v>
      </c>
      <c r="B42" s="359" t="s">
        <v>385</v>
      </c>
      <c r="C42" s="359"/>
      <c r="D42" s="6"/>
      <c r="E42" s="76">
        <f>'[3]М,Б34,18-21'!$F$22</f>
        <v>109092.492</v>
      </c>
    </row>
    <row r="43" spans="1:12" x14ac:dyDescent="0.25">
      <c r="A43" s="8">
        <v>9</v>
      </c>
      <c r="B43" s="362" t="s">
        <v>407</v>
      </c>
      <c r="C43" s="363"/>
      <c r="D43" s="6"/>
      <c r="E43" s="76">
        <v>11457.44</v>
      </c>
      <c r="L43" s="75"/>
    </row>
    <row r="44" spans="1:12" x14ac:dyDescent="0.25">
      <c r="A44" s="8">
        <v>10</v>
      </c>
      <c r="B44" s="359" t="s">
        <v>386</v>
      </c>
      <c r="C44" s="359"/>
      <c r="D44" s="6"/>
      <c r="E44" s="76">
        <f>'[3]М,Б34,18-21'!$F$24</f>
        <v>248520.23</v>
      </c>
      <c r="J44" s="75"/>
      <c r="L44" s="75"/>
    </row>
    <row r="45" spans="1:12" x14ac:dyDescent="0.25">
      <c r="A45" s="8">
        <v>11</v>
      </c>
      <c r="B45" s="359" t="s">
        <v>417</v>
      </c>
      <c r="C45" s="359"/>
      <c r="D45" s="6"/>
      <c r="E45" s="76">
        <v>138475.79</v>
      </c>
      <c r="L45" s="75"/>
    </row>
    <row r="46" spans="1:12" x14ac:dyDescent="0.25">
      <c r="A46" s="8">
        <v>12</v>
      </c>
      <c r="B46" s="359" t="s">
        <v>393</v>
      </c>
      <c r="C46" s="359"/>
      <c r="D46" s="6"/>
      <c r="E46" s="76">
        <v>11877.8</v>
      </c>
    </row>
    <row r="47" spans="1:12" x14ac:dyDescent="0.25">
      <c r="A47" s="8">
        <v>13</v>
      </c>
      <c r="B47" s="359" t="s">
        <v>388</v>
      </c>
      <c r="C47" s="359"/>
      <c r="D47" s="6"/>
      <c r="E47" s="76">
        <v>18953.48</v>
      </c>
      <c r="L47" s="75"/>
    </row>
    <row r="48" spans="1:12" x14ac:dyDescent="0.25">
      <c r="A48" s="8">
        <v>14</v>
      </c>
      <c r="B48" s="421" t="s">
        <v>1259</v>
      </c>
      <c r="C48" s="360"/>
      <c r="D48" s="6"/>
      <c r="E48" s="88">
        <f>'[4]м34,18'!$E$36</f>
        <v>432933.5</v>
      </c>
      <c r="L48" s="75"/>
    </row>
    <row r="49" spans="1:12" x14ac:dyDescent="0.25">
      <c r="A49" s="8">
        <v>15</v>
      </c>
      <c r="B49" s="362" t="s">
        <v>4</v>
      </c>
      <c r="C49" s="363"/>
      <c r="D49" s="6"/>
      <c r="E49" s="76">
        <v>144437.1</v>
      </c>
    </row>
    <row r="50" spans="1:12" x14ac:dyDescent="0.25">
      <c r="A50" s="8">
        <v>16</v>
      </c>
      <c r="B50" s="359" t="s">
        <v>461</v>
      </c>
      <c r="C50" s="359"/>
      <c r="D50" s="6"/>
      <c r="E50" s="76">
        <f>'[4]м34,18'!$E$50</f>
        <v>77995.576462850004</v>
      </c>
      <c r="J50" s="75"/>
      <c r="L50" s="75"/>
    </row>
    <row r="51" spans="1:12" x14ac:dyDescent="0.25">
      <c r="A51" s="8">
        <v>17</v>
      </c>
      <c r="B51" s="364" t="s">
        <v>488</v>
      </c>
      <c r="C51" s="364"/>
      <c r="D51" s="6"/>
      <c r="E51" s="83">
        <f>SUM(E35:E50)</f>
        <v>1399412.4984628502</v>
      </c>
      <c r="J51" s="159"/>
    </row>
    <row r="52" spans="1:12" x14ac:dyDescent="0.25">
      <c r="A52" s="8">
        <v>18</v>
      </c>
      <c r="B52" s="364" t="s">
        <v>489</v>
      </c>
      <c r="C52" s="361"/>
      <c r="D52" s="6"/>
      <c r="E52" s="83">
        <f>E19</f>
        <v>1305256.07</v>
      </c>
      <c r="J52" s="86"/>
    </row>
    <row r="53" spans="1:12" x14ac:dyDescent="0.25">
      <c r="A53" s="13"/>
      <c r="B53" s="114"/>
      <c r="C53" s="114"/>
      <c r="D53" s="5"/>
      <c r="E53" s="90"/>
    </row>
    <row r="54" spans="1:12" x14ac:dyDescent="0.25">
      <c r="A54" s="13"/>
      <c r="B54" s="287" t="s">
        <v>1031</v>
      </c>
      <c r="C54" s="287"/>
      <c r="D54" s="31"/>
      <c r="E54" s="85"/>
    </row>
    <row r="55" spans="1:12" ht="26.25" x14ac:dyDescent="0.25">
      <c r="A55" s="13"/>
      <c r="B55" s="311" t="s">
        <v>1034</v>
      </c>
      <c r="C55" s="287" t="s">
        <v>1032</v>
      </c>
      <c r="D55" s="46" t="s">
        <v>1033</v>
      </c>
      <c r="E55" s="289" t="s">
        <v>1035</v>
      </c>
    </row>
    <row r="56" spans="1:12" x14ac:dyDescent="0.25">
      <c r="A56" s="13"/>
      <c r="B56" s="9" t="s">
        <v>1048</v>
      </c>
      <c r="C56" s="9">
        <v>174064.28</v>
      </c>
      <c r="D56" s="9">
        <v>192395.48</v>
      </c>
      <c r="E56" s="291">
        <v>16792.46</v>
      </c>
    </row>
    <row r="57" spans="1:12" x14ac:dyDescent="0.25">
      <c r="A57" s="13"/>
      <c r="B57" s="9" t="s">
        <v>1049</v>
      </c>
      <c r="C57" s="9">
        <v>838099.26</v>
      </c>
      <c r="D57" s="9">
        <v>837070.54</v>
      </c>
      <c r="E57" s="290">
        <v>82978.600000000006</v>
      </c>
    </row>
    <row r="58" spans="1:12" x14ac:dyDescent="0.25">
      <c r="A58" s="13"/>
      <c r="B58" s="9" t="s">
        <v>1047</v>
      </c>
      <c r="C58" s="9">
        <v>147205</v>
      </c>
      <c r="D58" s="9">
        <v>164121.07</v>
      </c>
      <c r="E58" s="290">
        <v>13703.05</v>
      </c>
    </row>
    <row r="59" spans="1:12" x14ac:dyDescent="0.25">
      <c r="A59" s="13"/>
      <c r="B59" s="292" t="s">
        <v>643</v>
      </c>
      <c r="C59" s="31"/>
      <c r="D59" s="31"/>
      <c r="E59" s="293">
        <f>E56+E57+E58</f>
        <v>113474.11</v>
      </c>
      <c r="J59">
        <v>10.68</v>
      </c>
    </row>
    <row r="60" spans="1:12" x14ac:dyDescent="0.25">
      <c r="A60" s="28" t="s">
        <v>31</v>
      </c>
      <c r="B60" s="5" t="s">
        <v>429</v>
      </c>
      <c r="J60" s="75" t="e">
        <f>#REF!+J59</f>
        <v>#REF!</v>
      </c>
    </row>
    <row r="61" spans="1:12" x14ac:dyDescent="0.25">
      <c r="B61" s="11" t="s">
        <v>35</v>
      </c>
    </row>
    <row r="62" spans="1:12" x14ac:dyDescent="0.25">
      <c r="A62" s="38" t="s">
        <v>27</v>
      </c>
      <c r="B62" s="36" t="s">
        <v>39</v>
      </c>
      <c r="C62" s="33" t="s">
        <v>42</v>
      </c>
      <c r="D62" s="306" t="s">
        <v>1067</v>
      </c>
      <c r="E62" s="122" t="s">
        <v>43</v>
      </c>
    </row>
    <row r="63" spans="1:12" x14ac:dyDescent="0.25">
      <c r="A63" s="119" t="s">
        <v>9</v>
      </c>
      <c r="B63" s="252" t="s">
        <v>673</v>
      </c>
      <c r="C63" s="252" t="s">
        <v>432</v>
      </c>
      <c r="D63" s="57">
        <v>44</v>
      </c>
      <c r="E63" s="57">
        <v>4153</v>
      </c>
    </row>
    <row r="64" spans="1:12" x14ac:dyDescent="0.25">
      <c r="A64" s="120" t="s">
        <v>13</v>
      </c>
      <c r="B64" s="258" t="s">
        <v>707</v>
      </c>
      <c r="C64" s="258" t="s">
        <v>436</v>
      </c>
      <c r="D64" s="373">
        <v>6</v>
      </c>
      <c r="E64" s="373">
        <v>6708</v>
      </c>
    </row>
    <row r="65" spans="1:6" x14ac:dyDescent="0.25">
      <c r="A65" s="120">
        <v>3</v>
      </c>
      <c r="B65" s="258" t="s">
        <v>706</v>
      </c>
      <c r="C65" s="258" t="s">
        <v>436</v>
      </c>
      <c r="D65" s="374"/>
      <c r="E65" s="374"/>
    </row>
    <row r="66" spans="1:6" x14ac:dyDescent="0.25">
      <c r="A66" s="260"/>
      <c r="B66" s="115"/>
      <c r="C66" s="115"/>
      <c r="E66" s="93"/>
    </row>
    <row r="67" spans="1:6" x14ac:dyDescent="0.25">
      <c r="A67" s="28" t="s">
        <v>31</v>
      </c>
      <c r="B67" s="28" t="s">
        <v>44</v>
      </c>
      <c r="C67" s="28"/>
      <c r="D67" s="28"/>
      <c r="E67" s="28"/>
      <c r="F67" s="28"/>
    </row>
    <row r="68" spans="1:6" x14ac:dyDescent="0.25">
      <c r="B68" s="28" t="s">
        <v>45</v>
      </c>
      <c r="C68" s="28"/>
      <c r="D68" s="28"/>
      <c r="E68" s="28"/>
      <c r="F68" s="28"/>
    </row>
    <row r="69" spans="1:6" x14ac:dyDescent="0.25">
      <c r="B69" s="28" t="s">
        <v>46</v>
      </c>
      <c r="C69" s="28"/>
      <c r="D69" s="28"/>
      <c r="E69" s="28"/>
      <c r="F69" s="28"/>
    </row>
    <row r="70" spans="1:6" x14ac:dyDescent="0.25">
      <c r="B70" s="60" t="s">
        <v>81</v>
      </c>
      <c r="C70" s="29"/>
      <c r="D70" s="29"/>
      <c r="E70" s="29"/>
      <c r="F70" s="29"/>
    </row>
    <row r="71" spans="1:6" x14ac:dyDescent="0.25">
      <c r="B71" s="29" t="s">
        <v>48</v>
      </c>
      <c r="C71" s="29"/>
      <c r="D71" s="29"/>
      <c r="E71" s="29"/>
      <c r="F71" s="29"/>
    </row>
    <row r="72" spans="1:6" x14ac:dyDescent="0.25">
      <c r="B72" s="29" t="s">
        <v>49</v>
      </c>
      <c r="C72" s="29"/>
      <c r="D72" s="29"/>
      <c r="E72" s="29"/>
      <c r="F72" s="29"/>
    </row>
    <row r="75" spans="1:6" x14ac:dyDescent="0.25">
      <c r="B75" s="170" t="s">
        <v>513</v>
      </c>
    </row>
    <row r="88" spans="1:1" x14ac:dyDescent="0.25">
      <c r="A88" t="s">
        <v>5</v>
      </c>
    </row>
  </sheetData>
  <mergeCells count="24">
    <mergeCell ref="B5:E5"/>
    <mergeCell ref="B9:C9"/>
    <mergeCell ref="B10:E10"/>
    <mergeCell ref="B42:C42"/>
    <mergeCell ref="B44:C44"/>
    <mergeCell ref="B43:C43"/>
    <mergeCell ref="B34:C34"/>
    <mergeCell ref="B36:C36"/>
    <mergeCell ref="B11:F11"/>
    <mergeCell ref="B12:F12"/>
    <mergeCell ref="E64:E65"/>
    <mergeCell ref="B38:C38"/>
    <mergeCell ref="B39:C39"/>
    <mergeCell ref="B40:C40"/>
    <mergeCell ref="B41:C41"/>
    <mergeCell ref="B45:C45"/>
    <mergeCell ref="B46:C46"/>
    <mergeCell ref="B47:C47"/>
    <mergeCell ref="B48:C48"/>
    <mergeCell ref="B49:C49"/>
    <mergeCell ref="B50:C50"/>
    <mergeCell ref="B51:C51"/>
    <mergeCell ref="B52:C52"/>
    <mergeCell ref="D64:D65"/>
  </mergeCells>
  <pageMargins left="0.69930555555555596" right="0.69930555555555596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37">
    <tabColor rgb="FF92D050"/>
  </sheetPr>
  <dimension ref="A1:L79"/>
  <sheetViews>
    <sheetView topLeftCell="A43" workbookViewId="0">
      <selection activeCell="E45" sqref="E4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28515625" customWidth="1"/>
    <col min="6" max="6" width="10" customWidth="1"/>
    <col min="10" max="10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546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87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2">
        <v>102314.35</v>
      </c>
    </row>
    <row r="14" spans="1:6" x14ac:dyDescent="0.25">
      <c r="A14" s="13" t="s">
        <v>14</v>
      </c>
      <c r="B14" s="5" t="s">
        <v>490</v>
      </c>
      <c r="C14" s="5"/>
      <c r="D14" s="18"/>
      <c r="E14" s="82">
        <f>[4]Т3!$E$14</f>
        <v>55589.83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185758.31</v>
      </c>
    </row>
    <row r="18" spans="1:6" x14ac:dyDescent="0.25">
      <c r="A18" s="13"/>
      <c r="B18" s="25" t="s">
        <v>19</v>
      </c>
      <c r="C18" s="26"/>
      <c r="D18" s="27"/>
      <c r="E18" s="15">
        <v>173873</v>
      </c>
    </row>
    <row r="19" spans="1:6" x14ac:dyDescent="0.25">
      <c r="A19" s="13"/>
      <c r="B19" s="25" t="s">
        <v>20</v>
      </c>
      <c r="C19" s="26"/>
      <c r="D19" s="27"/>
      <c r="E19" s="16">
        <v>173873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307</v>
      </c>
      <c r="C23" s="62"/>
      <c r="D23" s="65"/>
      <c r="E23" s="65">
        <v>25032.29</v>
      </c>
      <c r="F23" s="266"/>
    </row>
    <row r="24" spans="1:6" x14ac:dyDescent="0.25">
      <c r="A24" s="13"/>
      <c r="B24" s="62" t="s">
        <v>308</v>
      </c>
      <c r="C24" s="62"/>
      <c r="D24" s="65"/>
      <c r="E24" s="65">
        <v>57285.38</v>
      </c>
    </row>
    <row r="25" spans="1:6" x14ac:dyDescent="0.25">
      <c r="A25" s="13"/>
      <c r="B25" s="132"/>
      <c r="C25" s="132"/>
      <c r="D25" s="135"/>
      <c r="E25" s="135"/>
    </row>
    <row r="26" spans="1:6" x14ac:dyDescent="0.25">
      <c r="A26" s="13" t="s">
        <v>24</v>
      </c>
      <c r="B26" s="11" t="s">
        <v>36</v>
      </c>
      <c r="C26" s="11"/>
      <c r="D26" s="11"/>
      <c r="E26" s="14"/>
      <c r="F26" s="28"/>
    </row>
    <row r="27" spans="1:6" x14ac:dyDescent="0.25">
      <c r="A27" s="13"/>
      <c r="B27" s="11" t="s">
        <v>38</v>
      </c>
      <c r="C27" s="11"/>
      <c r="D27" s="11"/>
      <c r="E27" s="14"/>
      <c r="F27" s="28"/>
    </row>
    <row r="28" spans="1:6" x14ac:dyDescent="0.25">
      <c r="A28" s="13"/>
      <c r="B28" s="11" t="s">
        <v>37</v>
      </c>
      <c r="C28" s="5"/>
      <c r="D28" s="5"/>
      <c r="E28" s="1"/>
    </row>
    <row r="29" spans="1:6" x14ac:dyDescent="0.25">
      <c r="A29" s="13"/>
      <c r="B29" s="24" t="s">
        <v>25</v>
      </c>
      <c r="C29" s="5"/>
      <c r="D29" s="5"/>
      <c r="E29" s="1"/>
    </row>
    <row r="30" spans="1:6" x14ac:dyDescent="0.25">
      <c r="A30" s="13"/>
      <c r="B30" s="24" t="s">
        <v>26</v>
      </c>
      <c r="C30" s="5"/>
      <c r="D30" s="5"/>
      <c r="E30" s="1"/>
    </row>
    <row r="31" spans="1:6" x14ac:dyDescent="0.25">
      <c r="A31" s="13"/>
      <c r="B31" s="24"/>
      <c r="C31" s="5"/>
      <c r="D31" s="5"/>
      <c r="E31" s="1"/>
    </row>
    <row r="32" spans="1:6" x14ac:dyDescent="0.25">
      <c r="A32" s="8" t="s">
        <v>27</v>
      </c>
      <c r="B32" s="365" t="s">
        <v>28</v>
      </c>
      <c r="C32" s="366"/>
      <c r="D32" s="6"/>
      <c r="E32" s="12" t="s">
        <v>29</v>
      </c>
    </row>
    <row r="33" spans="1:12" x14ac:dyDescent="0.25">
      <c r="A33" s="8">
        <v>1</v>
      </c>
      <c r="B33" s="9" t="s">
        <v>484</v>
      </c>
      <c r="C33" s="61"/>
      <c r="D33" s="6"/>
      <c r="E33" s="76">
        <f>'[3]Т3-21'!$F$10</f>
        <v>27935.207999999999</v>
      </c>
    </row>
    <row r="34" spans="1:12" x14ac:dyDescent="0.25">
      <c r="A34" s="8">
        <v>2</v>
      </c>
      <c r="B34" s="359" t="s">
        <v>381</v>
      </c>
      <c r="C34" s="359"/>
      <c r="D34" s="6"/>
      <c r="E34" s="76">
        <f>'[3]Т3-21'!$F$12</f>
        <v>7362.768</v>
      </c>
    </row>
    <row r="35" spans="1:12" x14ac:dyDescent="0.25">
      <c r="A35" s="8">
        <v>3</v>
      </c>
      <c r="B35" s="31" t="s">
        <v>509</v>
      </c>
      <c r="C35" s="31"/>
      <c r="D35" s="6"/>
      <c r="E35" s="76">
        <f>'[3]Т3-21'!$F$13</f>
        <v>6388.2839999999997</v>
      </c>
    </row>
    <row r="36" spans="1:12" x14ac:dyDescent="0.25">
      <c r="A36" s="8">
        <v>4</v>
      </c>
      <c r="B36" s="360" t="s">
        <v>30</v>
      </c>
      <c r="C36" s="360"/>
      <c r="D36" s="6"/>
      <c r="E36" s="76">
        <f>'[3]Т3-21'!$F$17</f>
        <v>7579.3199999999988</v>
      </c>
    </row>
    <row r="37" spans="1:12" x14ac:dyDescent="0.25">
      <c r="A37" s="8">
        <v>5</v>
      </c>
      <c r="B37" s="359" t="s">
        <v>383</v>
      </c>
      <c r="C37" s="359"/>
      <c r="D37" s="6"/>
      <c r="E37" s="76">
        <v>866.21</v>
      </c>
      <c r="J37" s="75"/>
      <c r="L37" s="75"/>
    </row>
    <row r="38" spans="1:12" x14ac:dyDescent="0.25">
      <c r="A38" s="8">
        <v>6</v>
      </c>
      <c r="B38" s="360" t="s">
        <v>384</v>
      </c>
      <c r="C38" s="360"/>
      <c r="D38" s="6"/>
      <c r="E38" s="76">
        <v>1191.04</v>
      </c>
      <c r="J38" s="75"/>
      <c r="L38" s="75"/>
    </row>
    <row r="39" spans="1:12" x14ac:dyDescent="0.25">
      <c r="A39" s="8">
        <v>7</v>
      </c>
      <c r="B39" s="359" t="s">
        <v>385</v>
      </c>
      <c r="C39" s="359"/>
      <c r="D39" s="6"/>
      <c r="E39" s="76">
        <f>'[3]Т3-21'!$F$24</f>
        <v>52513.86</v>
      </c>
    </row>
    <row r="40" spans="1:12" x14ac:dyDescent="0.25">
      <c r="A40" s="8">
        <v>8</v>
      </c>
      <c r="B40" s="359" t="s">
        <v>411</v>
      </c>
      <c r="C40" s="359"/>
      <c r="D40" s="6"/>
      <c r="E40" s="76">
        <v>2611.37</v>
      </c>
      <c r="L40" s="75"/>
    </row>
    <row r="41" spans="1:12" x14ac:dyDescent="0.25">
      <c r="A41" s="8">
        <v>9</v>
      </c>
      <c r="B41" s="359" t="s">
        <v>412</v>
      </c>
      <c r="C41" s="359"/>
      <c r="D41" s="6"/>
      <c r="E41" s="83">
        <v>0</v>
      </c>
    </row>
    <row r="42" spans="1:12" x14ac:dyDescent="0.25">
      <c r="A42" s="8">
        <v>10</v>
      </c>
      <c r="B42" s="359" t="s">
        <v>388</v>
      </c>
      <c r="C42" s="359"/>
      <c r="D42" s="6"/>
      <c r="E42" s="76">
        <v>14635.87</v>
      </c>
      <c r="J42" s="75"/>
      <c r="L42" s="75"/>
    </row>
    <row r="43" spans="1:12" x14ac:dyDescent="0.25">
      <c r="A43" s="8">
        <v>11</v>
      </c>
      <c r="B43" s="362" t="s">
        <v>4</v>
      </c>
      <c r="C43" s="363"/>
      <c r="D43" s="6"/>
      <c r="E43" s="76">
        <f>'[3]Т3-21'!$F$27</f>
        <v>36272.46</v>
      </c>
    </row>
    <row r="44" spans="1:12" x14ac:dyDescent="0.25">
      <c r="A44" s="8">
        <v>12</v>
      </c>
      <c r="B44" s="359" t="s">
        <v>461</v>
      </c>
      <c r="C44" s="359"/>
      <c r="D44" s="6"/>
      <c r="E44" s="174">
        <f>[4]Т3!$E$44</f>
        <v>10389.781115000002</v>
      </c>
      <c r="J44" s="75"/>
      <c r="L44" s="75"/>
    </row>
    <row r="45" spans="1:12" x14ac:dyDescent="0.25">
      <c r="A45" s="8">
        <v>13</v>
      </c>
      <c r="B45" s="362" t="s">
        <v>480</v>
      </c>
      <c r="C45" s="363"/>
      <c r="D45" s="6"/>
      <c r="E45" s="76">
        <v>5807.05</v>
      </c>
      <c r="L45" s="75"/>
    </row>
    <row r="46" spans="1:12" x14ac:dyDescent="0.25">
      <c r="A46" s="8">
        <v>14</v>
      </c>
      <c r="B46" s="362" t="s">
        <v>481</v>
      </c>
      <c r="C46" s="363"/>
      <c r="D46" s="6"/>
      <c r="E46" s="76">
        <v>891.07</v>
      </c>
      <c r="L46" s="75"/>
    </row>
    <row r="47" spans="1:12" x14ac:dyDescent="0.25">
      <c r="A47" s="8">
        <v>15</v>
      </c>
      <c r="B47" s="362" t="s">
        <v>482</v>
      </c>
      <c r="C47" s="363"/>
      <c r="D47" s="6"/>
      <c r="E47" s="76">
        <v>12229.94</v>
      </c>
      <c r="L47" s="75"/>
    </row>
    <row r="48" spans="1:12" x14ac:dyDescent="0.25">
      <c r="A48" s="8">
        <v>16</v>
      </c>
      <c r="B48" s="362" t="s">
        <v>483</v>
      </c>
      <c r="C48" s="363"/>
      <c r="D48" s="6"/>
      <c r="E48" s="76">
        <v>1513.98</v>
      </c>
      <c r="L48" s="75"/>
    </row>
    <row r="49" spans="1:10" x14ac:dyDescent="0.25">
      <c r="A49" s="8">
        <v>17</v>
      </c>
      <c r="B49" s="364" t="s">
        <v>488</v>
      </c>
      <c r="C49" s="364"/>
      <c r="D49" s="6"/>
      <c r="E49" s="83">
        <f>SUM(E33:E48)</f>
        <v>188188.21111499998</v>
      </c>
      <c r="J49" s="159"/>
    </row>
    <row r="50" spans="1:10" x14ac:dyDescent="0.25">
      <c r="A50" s="8">
        <v>18</v>
      </c>
      <c r="B50" s="364" t="s">
        <v>507</v>
      </c>
      <c r="C50" s="361"/>
      <c r="D50" s="6"/>
      <c r="E50" s="83">
        <f>E19</f>
        <v>173873</v>
      </c>
      <c r="J50" s="105"/>
    </row>
    <row r="51" spans="1:10" x14ac:dyDescent="0.25">
      <c r="A51" s="13"/>
      <c r="B51" s="114"/>
      <c r="C51" s="114"/>
      <c r="D51" s="5"/>
      <c r="E51" s="90"/>
    </row>
    <row r="52" spans="1:10" x14ac:dyDescent="0.25">
      <c r="A52" s="28" t="s">
        <v>31</v>
      </c>
      <c r="B52" s="5" t="s">
        <v>429</v>
      </c>
    </row>
    <row r="53" spans="1:10" x14ac:dyDescent="0.25">
      <c r="B53" s="11" t="s">
        <v>35</v>
      </c>
    </row>
    <row r="54" spans="1:10" x14ac:dyDescent="0.25">
      <c r="A54" s="38" t="s">
        <v>27</v>
      </c>
      <c r="B54" s="36" t="s">
        <v>39</v>
      </c>
      <c r="C54" s="122" t="s">
        <v>42</v>
      </c>
      <c r="D54" s="306" t="s">
        <v>1067</v>
      </c>
      <c r="E54" s="122" t="s">
        <v>43</v>
      </c>
    </row>
    <row r="55" spans="1:10" x14ac:dyDescent="0.25">
      <c r="A55" s="119" t="s">
        <v>9</v>
      </c>
      <c r="B55" s="298" t="s">
        <v>1097</v>
      </c>
      <c r="C55" s="306" t="s">
        <v>422</v>
      </c>
      <c r="D55" s="57">
        <v>142</v>
      </c>
      <c r="E55" s="57">
        <v>5550</v>
      </c>
    </row>
    <row r="56" spans="1:10" x14ac:dyDescent="0.25">
      <c r="A56" s="120" t="s">
        <v>13</v>
      </c>
      <c r="B56" s="113"/>
      <c r="C56" s="310"/>
      <c r="D56" s="110"/>
      <c r="E56" s="110"/>
    </row>
    <row r="57" spans="1:10" x14ac:dyDescent="0.25">
      <c r="A57" s="28">
        <v>7</v>
      </c>
      <c r="B57" s="28" t="s">
        <v>44</v>
      </c>
      <c r="C57" s="28"/>
      <c r="D57" s="28"/>
      <c r="E57" s="28"/>
      <c r="F57" s="28"/>
    </row>
    <row r="58" spans="1:10" x14ac:dyDescent="0.25">
      <c r="B58" s="28" t="s">
        <v>45</v>
      </c>
      <c r="C58" s="28"/>
      <c r="D58" s="28"/>
      <c r="E58" s="28"/>
      <c r="F58" s="28"/>
    </row>
    <row r="59" spans="1:10" x14ac:dyDescent="0.25">
      <c r="B59" s="28" t="s">
        <v>46</v>
      </c>
      <c r="C59" s="28"/>
      <c r="D59" s="28"/>
      <c r="E59" s="28"/>
      <c r="F59" s="28"/>
    </row>
    <row r="60" spans="1:10" x14ac:dyDescent="0.25">
      <c r="B60" s="54" t="s">
        <v>81</v>
      </c>
      <c r="C60" s="29"/>
      <c r="D60" s="29"/>
      <c r="E60" s="29"/>
      <c r="F60" s="29"/>
    </row>
    <row r="61" spans="1:10" x14ac:dyDescent="0.25">
      <c r="B61" s="29" t="s">
        <v>48</v>
      </c>
      <c r="C61" s="29"/>
      <c r="D61" s="29"/>
      <c r="E61" s="29"/>
      <c r="F61" s="29"/>
    </row>
    <row r="62" spans="1:10" x14ac:dyDescent="0.25">
      <c r="B62" s="29" t="s">
        <v>49</v>
      </c>
      <c r="C62" s="29"/>
      <c r="D62" s="29"/>
      <c r="E62" s="29"/>
      <c r="F62" s="29"/>
    </row>
    <row r="66" spans="1:2" x14ac:dyDescent="0.25">
      <c r="B66" s="141" t="s">
        <v>129</v>
      </c>
    </row>
    <row r="79" spans="1:2" x14ac:dyDescent="0.25">
      <c r="A79" t="s">
        <v>5</v>
      </c>
    </row>
  </sheetData>
  <mergeCells count="22">
    <mergeCell ref="B43:C43"/>
    <mergeCell ref="B44:C44"/>
    <mergeCell ref="B49:C49"/>
    <mergeCell ref="B50:C50"/>
    <mergeCell ref="B45:C45"/>
    <mergeCell ref="B46:C46"/>
    <mergeCell ref="B47:C47"/>
    <mergeCell ref="B48:C48"/>
    <mergeCell ref="B40:C40"/>
    <mergeCell ref="B41:C41"/>
    <mergeCell ref="B42:C42"/>
    <mergeCell ref="B11:F11"/>
    <mergeCell ref="B12:F12"/>
    <mergeCell ref="B36:C36"/>
    <mergeCell ref="B37:C37"/>
    <mergeCell ref="B38:C38"/>
    <mergeCell ref="B39:C39"/>
    <mergeCell ref="B5:E5"/>
    <mergeCell ref="B9:C9"/>
    <mergeCell ref="B10:E10"/>
    <mergeCell ref="B32:C32"/>
    <mergeCell ref="B34:C34"/>
  </mergeCells>
  <pageMargins left="0.69930555555555596" right="0.69930555555555596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8">
    <tabColor rgb="FF92D050"/>
  </sheetPr>
  <dimension ref="A1:K88"/>
  <sheetViews>
    <sheetView topLeftCell="A43" workbookViewId="0">
      <selection activeCell="H50" sqref="H5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42578125" bestFit="1" customWidth="1"/>
    <col min="6" max="6" width="10" customWidth="1"/>
    <col min="9" max="9" width="9.5703125" bestFit="1" customWidth="1"/>
    <col min="11" max="11" width="10.1406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719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100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265000.73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[4]Т4!$E$14</f>
        <v>96060.14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640547.31000000006</v>
      </c>
    </row>
    <row r="18" spans="1:6" x14ac:dyDescent="0.25">
      <c r="A18" s="13"/>
      <c r="B18" s="25" t="s">
        <v>19</v>
      </c>
      <c r="C18" s="26"/>
      <c r="D18" s="27"/>
      <c r="E18" s="15">
        <v>617343.81000000006</v>
      </c>
    </row>
    <row r="19" spans="1:6" x14ac:dyDescent="0.25">
      <c r="A19" s="13"/>
      <c r="B19" s="25" t="s">
        <v>20</v>
      </c>
      <c r="C19" s="26"/>
      <c r="D19" s="27"/>
      <c r="E19" s="16">
        <v>617343.81000000006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7500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309</v>
      </c>
      <c r="C23" s="62"/>
      <c r="D23" s="65"/>
      <c r="E23" s="65">
        <v>31306.81</v>
      </c>
      <c r="F23" s="266"/>
    </row>
    <row r="24" spans="1:6" x14ac:dyDescent="0.25">
      <c r="A24" s="13"/>
      <c r="B24" s="62" t="s">
        <v>310</v>
      </c>
      <c r="C24" s="62"/>
      <c r="D24" s="65"/>
      <c r="E24" s="65">
        <v>26232.26</v>
      </c>
    </row>
    <row r="25" spans="1:6" x14ac:dyDescent="0.25">
      <c r="A25" s="13"/>
      <c r="B25" s="62" t="s">
        <v>990</v>
      </c>
      <c r="C25" s="62"/>
      <c r="D25" s="65"/>
      <c r="E25" s="65">
        <v>9574.23</v>
      </c>
    </row>
    <row r="26" spans="1:6" x14ac:dyDescent="0.25">
      <c r="A26" s="13"/>
      <c r="B26" s="62" t="s">
        <v>991</v>
      </c>
      <c r="C26" s="62"/>
      <c r="D26" s="65"/>
      <c r="E26" s="65">
        <v>15578.79</v>
      </c>
    </row>
    <row r="27" spans="1:6" x14ac:dyDescent="0.25">
      <c r="A27" s="13"/>
      <c r="B27" s="62" t="s">
        <v>311</v>
      </c>
      <c r="C27" s="62"/>
      <c r="D27" s="65"/>
      <c r="E27" s="65">
        <v>46412.33</v>
      </c>
    </row>
    <row r="28" spans="1:6" x14ac:dyDescent="0.25">
      <c r="A28" s="13"/>
      <c r="B28" s="62" t="s">
        <v>992</v>
      </c>
      <c r="C28" s="62"/>
      <c r="D28" s="65"/>
      <c r="E28" s="65">
        <v>4322.1899999999996</v>
      </c>
    </row>
    <row r="29" spans="1:6" x14ac:dyDescent="0.25">
      <c r="A29" s="13"/>
      <c r="B29" s="62" t="s">
        <v>312</v>
      </c>
      <c r="C29" s="62"/>
      <c r="D29" s="65"/>
      <c r="E29" s="65">
        <v>26297.34</v>
      </c>
    </row>
    <row r="30" spans="1:6" x14ac:dyDescent="0.25">
      <c r="A30" s="13"/>
      <c r="B30" s="62" t="s">
        <v>313</v>
      </c>
      <c r="C30" s="62"/>
      <c r="D30" s="65"/>
      <c r="E30" s="65">
        <v>41717.46</v>
      </c>
    </row>
    <row r="31" spans="1:6" x14ac:dyDescent="0.25">
      <c r="A31" s="13" t="s">
        <v>24</v>
      </c>
      <c r="B31" s="11" t="s">
        <v>36</v>
      </c>
      <c r="C31" s="11"/>
      <c r="D31" s="11"/>
      <c r="E31" s="14"/>
      <c r="F31" s="28"/>
    </row>
    <row r="32" spans="1:6" x14ac:dyDescent="0.25">
      <c r="A32" s="13"/>
      <c r="B32" s="11" t="s">
        <v>38</v>
      </c>
      <c r="C32" s="11"/>
      <c r="D32" s="11"/>
      <c r="E32" s="14"/>
      <c r="F32" s="28"/>
    </row>
    <row r="33" spans="1:11" x14ac:dyDescent="0.25">
      <c r="A33" s="13"/>
      <c r="B33" s="11" t="s">
        <v>37</v>
      </c>
      <c r="C33" s="5"/>
      <c r="D33" s="5"/>
      <c r="E33" s="1"/>
    </row>
    <row r="34" spans="1:11" x14ac:dyDescent="0.25">
      <c r="A34" s="8" t="s">
        <v>27</v>
      </c>
      <c r="B34" s="365" t="s">
        <v>28</v>
      </c>
      <c r="C34" s="366"/>
      <c r="D34" s="6"/>
      <c r="E34" s="12" t="s">
        <v>29</v>
      </c>
    </row>
    <row r="35" spans="1:11" x14ac:dyDescent="0.25">
      <c r="A35" s="8">
        <v>1</v>
      </c>
      <c r="B35" s="9" t="s">
        <v>484</v>
      </c>
      <c r="C35" s="61"/>
      <c r="D35" s="6"/>
      <c r="E35" s="76">
        <f>'[3]Т4-21'!$F$10</f>
        <v>87094.560000000012</v>
      </c>
    </row>
    <row r="36" spans="1:11" x14ac:dyDescent="0.25">
      <c r="A36" s="8">
        <v>2</v>
      </c>
      <c r="B36" s="360" t="s">
        <v>380</v>
      </c>
      <c r="C36" s="360"/>
      <c r="D36" s="6"/>
      <c r="E36" s="76">
        <f>'[3]Т4-21'!$F$11</f>
        <v>5687.8080000000009</v>
      </c>
    </row>
    <row r="37" spans="1:11" x14ac:dyDescent="0.25">
      <c r="A37" s="8">
        <v>3</v>
      </c>
      <c r="B37" s="359" t="s">
        <v>381</v>
      </c>
      <c r="C37" s="359"/>
      <c r="D37" s="6"/>
      <c r="E37" s="76">
        <f>'[3]Т4-21'!$F$12</f>
        <v>26306.112000000001</v>
      </c>
    </row>
    <row r="38" spans="1:11" x14ac:dyDescent="0.25">
      <c r="A38" s="8">
        <v>4</v>
      </c>
      <c r="B38" s="31" t="s">
        <v>509</v>
      </c>
      <c r="C38" s="31"/>
      <c r="D38" s="6"/>
      <c r="E38" s="76">
        <f>'[3]Т4-21'!$F$13</f>
        <v>12086.592000000001</v>
      </c>
    </row>
    <row r="39" spans="1:11" x14ac:dyDescent="0.25">
      <c r="A39" s="8">
        <v>5</v>
      </c>
      <c r="B39" s="360" t="s">
        <v>30</v>
      </c>
      <c r="C39" s="360"/>
      <c r="D39" s="6"/>
      <c r="E39" s="76">
        <f>'[3]Т4-21'!$F$17</f>
        <v>14219.52</v>
      </c>
    </row>
    <row r="40" spans="1:11" x14ac:dyDescent="0.25">
      <c r="A40" s="8">
        <v>6</v>
      </c>
      <c r="B40" s="359" t="s">
        <v>382</v>
      </c>
      <c r="C40" s="359"/>
      <c r="D40" s="6"/>
      <c r="E40" s="76">
        <v>480.7</v>
      </c>
      <c r="I40" s="75"/>
      <c r="K40" s="75"/>
    </row>
    <row r="41" spans="1:11" x14ac:dyDescent="0.25">
      <c r="A41" s="8">
        <v>7</v>
      </c>
      <c r="B41" s="359" t="s">
        <v>383</v>
      </c>
      <c r="C41" s="359"/>
      <c r="D41" s="6"/>
      <c r="E41" s="76">
        <v>2650</v>
      </c>
      <c r="I41" s="75"/>
      <c r="K41" s="75"/>
    </row>
    <row r="42" spans="1:11" x14ac:dyDescent="0.25">
      <c r="A42" s="8">
        <v>8</v>
      </c>
      <c r="B42" s="360" t="s">
        <v>384</v>
      </c>
      <c r="C42" s="360"/>
      <c r="D42" s="6"/>
      <c r="E42" s="76">
        <v>1066.46</v>
      </c>
      <c r="I42" s="75"/>
      <c r="K42" s="75"/>
    </row>
    <row r="43" spans="1:11" x14ac:dyDescent="0.25">
      <c r="A43" s="8">
        <v>9</v>
      </c>
      <c r="B43" s="359" t="s">
        <v>385</v>
      </c>
      <c r="C43" s="359"/>
      <c r="D43" s="6"/>
      <c r="E43" s="76">
        <f>'[3]Т4-21'!$F$24</f>
        <v>94204.319999999992</v>
      </c>
    </row>
    <row r="44" spans="1:11" x14ac:dyDescent="0.25">
      <c r="A44" s="8">
        <v>10</v>
      </c>
      <c r="B44" s="359" t="s">
        <v>413</v>
      </c>
      <c r="C44" s="359"/>
      <c r="D44" s="6"/>
      <c r="E44" s="76">
        <v>4386.7299999999996</v>
      </c>
      <c r="K44" s="75"/>
    </row>
    <row r="45" spans="1:11" x14ac:dyDescent="0.25">
      <c r="A45" s="8">
        <v>11</v>
      </c>
      <c r="B45" s="359" t="s">
        <v>407</v>
      </c>
      <c r="C45" s="359"/>
      <c r="D45" s="6"/>
      <c r="E45" s="83">
        <v>0</v>
      </c>
      <c r="K45" s="75"/>
    </row>
    <row r="46" spans="1:11" x14ac:dyDescent="0.25">
      <c r="A46" s="8">
        <v>12</v>
      </c>
      <c r="B46" s="359" t="s">
        <v>388</v>
      </c>
      <c r="C46" s="359"/>
      <c r="D46" s="6"/>
      <c r="E46" s="76">
        <v>21171.02</v>
      </c>
      <c r="I46" s="75"/>
      <c r="K46" s="75"/>
    </row>
    <row r="47" spans="1:11" x14ac:dyDescent="0.25">
      <c r="A47" s="8">
        <v>13</v>
      </c>
      <c r="B47" s="362" t="s">
        <v>4</v>
      </c>
      <c r="C47" s="363"/>
      <c r="D47" s="6"/>
      <c r="E47" s="76">
        <f>'[3]Т4-21'!$F$27</f>
        <v>144328.128</v>
      </c>
    </row>
    <row r="48" spans="1:11" x14ac:dyDescent="0.25">
      <c r="A48" s="8">
        <v>14</v>
      </c>
      <c r="B48" s="359" t="s">
        <v>461</v>
      </c>
      <c r="C48" s="359"/>
      <c r="D48" s="6"/>
      <c r="E48" s="76">
        <f>[4]Т4!$E$48</f>
        <v>37337.541866550004</v>
      </c>
      <c r="I48" s="75"/>
      <c r="K48" s="75"/>
    </row>
    <row r="49" spans="1:11" x14ac:dyDescent="0.25">
      <c r="A49" s="8">
        <v>15</v>
      </c>
      <c r="B49" s="362" t="s">
        <v>480</v>
      </c>
      <c r="C49" s="363"/>
      <c r="D49" s="6"/>
      <c r="E49" s="76">
        <v>29347.74</v>
      </c>
      <c r="K49" s="75"/>
    </row>
    <row r="50" spans="1:11" x14ac:dyDescent="0.25">
      <c r="A50" s="8">
        <v>16</v>
      </c>
      <c r="B50" s="362" t="s">
        <v>481</v>
      </c>
      <c r="C50" s="363"/>
      <c r="D50" s="6"/>
      <c r="E50" s="76">
        <v>3443.69</v>
      </c>
      <c r="K50" s="75"/>
    </row>
    <row r="51" spans="1:11" x14ac:dyDescent="0.25">
      <c r="A51" s="8">
        <v>17</v>
      </c>
      <c r="B51" s="362" t="s">
        <v>482</v>
      </c>
      <c r="C51" s="363"/>
      <c r="D51" s="6"/>
      <c r="E51" s="76">
        <v>41362.9</v>
      </c>
      <c r="K51" s="75"/>
    </row>
    <row r="52" spans="1:11" x14ac:dyDescent="0.25">
      <c r="A52" s="8">
        <v>18</v>
      </c>
      <c r="B52" s="362" t="s">
        <v>483</v>
      </c>
      <c r="C52" s="363"/>
      <c r="D52" s="6"/>
      <c r="E52" s="76">
        <v>5850.56</v>
      </c>
      <c r="K52" s="75"/>
    </row>
    <row r="53" spans="1:11" x14ac:dyDescent="0.25">
      <c r="A53" s="8">
        <v>19</v>
      </c>
      <c r="B53" s="364" t="s">
        <v>488</v>
      </c>
      <c r="C53" s="364"/>
      <c r="D53" s="6"/>
      <c r="E53" s="83">
        <f>SUM(E35:E52)</f>
        <v>531024.38186654996</v>
      </c>
      <c r="I53" s="159"/>
    </row>
    <row r="54" spans="1:11" x14ac:dyDescent="0.25">
      <c r="A54" s="8">
        <v>20</v>
      </c>
      <c r="B54" s="364" t="s">
        <v>507</v>
      </c>
      <c r="C54" s="361"/>
      <c r="D54" s="6"/>
      <c r="E54" s="83">
        <f>E19+B21</f>
        <v>624843.81000000006</v>
      </c>
      <c r="I54" s="105"/>
    </row>
    <row r="55" spans="1:11" x14ac:dyDescent="0.25">
      <c r="F55" s="79"/>
    </row>
    <row r="56" spans="1:11" x14ac:dyDescent="0.25">
      <c r="A56" s="28" t="s">
        <v>31</v>
      </c>
      <c r="B56" s="5" t="s">
        <v>429</v>
      </c>
    </row>
    <row r="57" spans="1:11" x14ac:dyDescent="0.25">
      <c r="B57" s="11" t="s">
        <v>35</v>
      </c>
    </row>
    <row r="58" spans="1:11" x14ac:dyDescent="0.25">
      <c r="A58" s="38" t="s">
        <v>27</v>
      </c>
      <c r="B58" s="36" t="s">
        <v>39</v>
      </c>
      <c r="C58" s="33" t="s">
        <v>42</v>
      </c>
      <c r="D58" s="298" t="s">
        <v>1067</v>
      </c>
      <c r="E58" s="33" t="s">
        <v>43</v>
      </c>
    </row>
    <row r="59" spans="1:11" x14ac:dyDescent="0.25">
      <c r="A59" s="119" t="s">
        <v>9</v>
      </c>
      <c r="B59" s="297" t="s">
        <v>1108</v>
      </c>
      <c r="C59" s="371" t="s">
        <v>428</v>
      </c>
      <c r="D59" s="373">
        <v>115</v>
      </c>
      <c r="E59" s="373">
        <v>9550</v>
      </c>
    </row>
    <row r="60" spans="1:11" x14ac:dyDescent="0.25">
      <c r="A60" s="109">
        <v>2</v>
      </c>
      <c r="B60" s="297" t="s">
        <v>1109</v>
      </c>
      <c r="C60" s="423"/>
      <c r="D60" s="425"/>
      <c r="E60" s="425"/>
    </row>
    <row r="61" spans="1:11" x14ac:dyDescent="0.25">
      <c r="A61" s="119">
        <v>3</v>
      </c>
      <c r="B61" s="297" t="s">
        <v>1110</v>
      </c>
      <c r="C61" s="423"/>
      <c r="D61" s="425"/>
      <c r="E61" s="425"/>
    </row>
    <row r="62" spans="1:11" x14ac:dyDescent="0.25">
      <c r="A62" s="109">
        <v>4</v>
      </c>
      <c r="B62" s="297" t="s">
        <v>1111</v>
      </c>
      <c r="C62" s="424"/>
      <c r="D62" s="374"/>
      <c r="E62" s="374"/>
    </row>
    <row r="63" spans="1:11" x14ac:dyDescent="0.25">
      <c r="A63" s="110">
        <v>5</v>
      </c>
      <c r="B63" s="297" t="s">
        <v>1182</v>
      </c>
      <c r="C63" s="297" t="s">
        <v>63</v>
      </c>
      <c r="D63" s="110">
        <v>56</v>
      </c>
      <c r="E63" s="110">
        <v>4650</v>
      </c>
    </row>
    <row r="64" spans="1:11" x14ac:dyDescent="0.25">
      <c r="A64" s="110">
        <v>6</v>
      </c>
      <c r="B64" s="324" t="s">
        <v>1209</v>
      </c>
      <c r="C64" s="373" t="s">
        <v>436</v>
      </c>
      <c r="D64" s="373">
        <v>23</v>
      </c>
      <c r="E64" s="373">
        <v>5550</v>
      </c>
    </row>
    <row r="65" spans="1:6" x14ac:dyDescent="0.25">
      <c r="A65" s="110"/>
      <c r="B65" s="324" t="s">
        <v>1210</v>
      </c>
      <c r="C65" s="374"/>
      <c r="D65" s="374"/>
      <c r="E65" s="374"/>
    </row>
    <row r="66" spans="1:6" x14ac:dyDescent="0.25">
      <c r="A66" s="93"/>
      <c r="B66" s="302"/>
      <c r="E66" s="93"/>
    </row>
    <row r="67" spans="1:6" x14ac:dyDescent="0.25">
      <c r="A67" s="28" t="s">
        <v>32</v>
      </c>
      <c r="B67" s="28" t="s">
        <v>44</v>
      </c>
      <c r="C67" s="28"/>
      <c r="D67" s="28"/>
      <c r="E67" s="28"/>
      <c r="F67" s="28"/>
    </row>
    <row r="68" spans="1:6" x14ac:dyDescent="0.25">
      <c r="B68" s="28" t="s">
        <v>45</v>
      </c>
      <c r="C68" s="28"/>
      <c r="D68" s="28"/>
      <c r="E68" s="28"/>
      <c r="F68" s="28"/>
    </row>
    <row r="69" spans="1:6" x14ac:dyDescent="0.25">
      <c r="B69" s="28" t="s">
        <v>46</v>
      </c>
      <c r="C69" s="28"/>
      <c r="D69" s="28"/>
      <c r="E69" s="28"/>
      <c r="F69" s="28"/>
    </row>
    <row r="70" spans="1:6" x14ac:dyDescent="0.25">
      <c r="B70" s="51" t="s">
        <v>54</v>
      </c>
      <c r="C70" s="29"/>
      <c r="D70" s="29"/>
      <c r="E70" s="29"/>
      <c r="F70" s="29"/>
    </row>
    <row r="71" spans="1:6" x14ac:dyDescent="0.25">
      <c r="B71" s="29" t="s">
        <v>48</v>
      </c>
      <c r="C71" s="29"/>
      <c r="D71" s="29"/>
      <c r="E71" s="29"/>
      <c r="F71" s="29"/>
    </row>
    <row r="72" spans="1:6" x14ac:dyDescent="0.25">
      <c r="B72" s="29" t="s">
        <v>49</v>
      </c>
      <c r="C72" s="29"/>
      <c r="D72" s="29"/>
      <c r="E72" s="29"/>
      <c r="F72" s="29"/>
    </row>
    <row r="75" spans="1:6" x14ac:dyDescent="0.25">
      <c r="B75" s="141" t="s">
        <v>129</v>
      </c>
    </row>
    <row r="88" spans="1:1" x14ac:dyDescent="0.25">
      <c r="A88" t="s">
        <v>5</v>
      </c>
    </row>
  </sheetData>
  <mergeCells count="30">
    <mergeCell ref="B37:C37"/>
    <mergeCell ref="C64:C65"/>
    <mergeCell ref="D64:D65"/>
    <mergeCell ref="E64:E65"/>
    <mergeCell ref="B40:C40"/>
    <mergeCell ref="B41:C41"/>
    <mergeCell ref="B42:C42"/>
    <mergeCell ref="B43:C43"/>
    <mergeCell ref="B47:C47"/>
    <mergeCell ref="B48:C48"/>
    <mergeCell ref="B53:C53"/>
    <mergeCell ref="B54:C54"/>
    <mergeCell ref="B49:C49"/>
    <mergeCell ref="B50:C50"/>
    <mergeCell ref="B39:C39"/>
    <mergeCell ref="B52:C52"/>
    <mergeCell ref="B5:E5"/>
    <mergeCell ref="B9:C9"/>
    <mergeCell ref="B10:E10"/>
    <mergeCell ref="B34:C34"/>
    <mergeCell ref="B36:C36"/>
    <mergeCell ref="B11:F11"/>
    <mergeCell ref="B12:F12"/>
    <mergeCell ref="C59:C62"/>
    <mergeCell ref="D59:D62"/>
    <mergeCell ref="E59:E62"/>
    <mergeCell ref="B44:C44"/>
    <mergeCell ref="B45:C45"/>
    <mergeCell ref="B46:C46"/>
    <mergeCell ref="B51:C51"/>
  </mergeCells>
  <pageMargins left="0.69930555555555596" right="0.69930555555555596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39">
    <tabColor rgb="FF92D050"/>
  </sheetPr>
  <dimension ref="A1:L88"/>
  <sheetViews>
    <sheetView topLeftCell="A50" workbookViewId="0">
      <selection activeCell="M55" sqref="M5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140625" customWidth="1"/>
    <col min="6" max="6" width="10" customWidth="1"/>
    <col min="10" max="10" width="9.5703125" bestFit="1" customWidth="1"/>
    <col min="12" max="12" width="11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547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101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524488.4</v>
      </c>
    </row>
    <row r="14" spans="1:6" x14ac:dyDescent="0.25">
      <c r="A14" s="13" t="s">
        <v>14</v>
      </c>
      <c r="B14" s="5" t="s">
        <v>490</v>
      </c>
      <c r="C14" s="5"/>
      <c r="D14" s="18"/>
      <c r="E14" s="90">
        <f>[4]Т10!$E$62</f>
        <v>-44112.72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646871.06000000006</v>
      </c>
    </row>
    <row r="18" spans="1:6" x14ac:dyDescent="0.25">
      <c r="A18" s="13"/>
      <c r="B18" s="25" t="s">
        <v>19</v>
      </c>
      <c r="C18" s="26"/>
      <c r="D18" s="27"/>
      <c r="E18" s="15">
        <v>577481.24</v>
      </c>
    </row>
    <row r="19" spans="1:6" x14ac:dyDescent="0.25">
      <c r="A19" s="13"/>
      <c r="B19" s="25" t="s">
        <v>20</v>
      </c>
      <c r="C19" s="26"/>
      <c r="D19" s="27"/>
      <c r="E19" s="16">
        <v>577481.24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13143.24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314</v>
      </c>
      <c r="C23" s="62"/>
      <c r="D23" s="65"/>
      <c r="E23" s="65">
        <v>49237.279999999999</v>
      </c>
      <c r="F23" s="266"/>
    </row>
    <row r="24" spans="1:6" x14ac:dyDescent="0.25">
      <c r="A24" s="13"/>
      <c r="B24" s="62" t="s">
        <v>315</v>
      </c>
      <c r="C24" s="62"/>
      <c r="D24" s="65"/>
      <c r="E24" s="65">
        <v>75047.48</v>
      </c>
    </row>
    <row r="25" spans="1:6" x14ac:dyDescent="0.25">
      <c r="A25" s="13"/>
      <c r="B25" s="62" t="s">
        <v>316</v>
      </c>
      <c r="C25" s="62"/>
      <c r="D25" s="65"/>
      <c r="E25" s="65">
        <v>57947.98</v>
      </c>
    </row>
    <row r="26" spans="1:6" x14ac:dyDescent="0.25">
      <c r="A26" s="13"/>
      <c r="B26" s="62" t="s">
        <v>317</v>
      </c>
      <c r="C26" s="62"/>
      <c r="D26" s="65"/>
      <c r="E26" s="65">
        <v>24815.53</v>
      </c>
    </row>
    <row r="27" spans="1:6" x14ac:dyDescent="0.25">
      <c r="A27" s="13"/>
      <c r="B27" s="62" t="s">
        <v>318</v>
      </c>
      <c r="C27" s="62"/>
      <c r="D27" s="65"/>
      <c r="E27" s="65">
        <v>31744.85</v>
      </c>
    </row>
    <row r="28" spans="1:6" x14ac:dyDescent="0.25">
      <c r="A28" s="13"/>
      <c r="B28" s="62" t="s">
        <v>319</v>
      </c>
      <c r="C28" s="62"/>
      <c r="D28" s="65"/>
      <c r="E28" s="65">
        <v>52527.62</v>
      </c>
    </row>
    <row r="29" spans="1:6" x14ac:dyDescent="0.25">
      <c r="A29" s="13"/>
      <c r="B29" s="62" t="s">
        <v>320</v>
      </c>
      <c r="C29" s="62"/>
      <c r="D29" s="65"/>
      <c r="E29" s="65">
        <v>19860.900000000001</v>
      </c>
    </row>
    <row r="30" spans="1:6" x14ac:dyDescent="0.25">
      <c r="A30" s="13"/>
      <c r="B30" s="62" t="s">
        <v>321</v>
      </c>
      <c r="C30" s="62"/>
      <c r="D30" s="65"/>
      <c r="E30" s="65">
        <v>138143.56</v>
      </c>
    </row>
    <row r="31" spans="1:6" x14ac:dyDescent="0.25">
      <c r="A31" s="13"/>
      <c r="B31" s="62" t="s">
        <v>993</v>
      </c>
      <c r="C31" s="62"/>
      <c r="D31" s="65"/>
      <c r="E31" s="65">
        <v>7388.31</v>
      </c>
    </row>
    <row r="32" spans="1:6" x14ac:dyDescent="0.25">
      <c r="A32" s="13"/>
      <c r="B32" s="62" t="s">
        <v>994</v>
      </c>
      <c r="C32" s="62"/>
      <c r="D32" s="65"/>
      <c r="E32" s="65">
        <v>12707.9</v>
      </c>
    </row>
    <row r="33" spans="1:12" x14ac:dyDescent="0.25">
      <c r="A33" s="13" t="s">
        <v>24</v>
      </c>
      <c r="B33" s="11" t="s">
        <v>36</v>
      </c>
      <c r="C33" s="11"/>
      <c r="D33" s="11"/>
      <c r="E33" s="14"/>
      <c r="F33" s="28"/>
    </row>
    <row r="34" spans="1:12" x14ac:dyDescent="0.25">
      <c r="A34" s="13"/>
      <c r="B34" s="11" t="s">
        <v>38</v>
      </c>
      <c r="C34" s="11"/>
      <c r="D34" s="11"/>
      <c r="E34" s="14"/>
      <c r="F34" s="28"/>
    </row>
    <row r="35" spans="1:12" x14ac:dyDescent="0.25">
      <c r="A35" s="13"/>
      <c r="B35" s="11" t="s">
        <v>37</v>
      </c>
      <c r="C35" s="5"/>
      <c r="D35" s="5"/>
      <c r="E35" s="1"/>
    </row>
    <row r="36" spans="1:12" x14ac:dyDescent="0.25">
      <c r="A36" s="13"/>
      <c r="B36" s="24" t="s">
        <v>25</v>
      </c>
      <c r="C36" s="5"/>
      <c r="D36" s="5"/>
      <c r="E36" s="1"/>
    </row>
    <row r="37" spans="1:12" x14ac:dyDescent="0.25">
      <c r="A37" s="13"/>
      <c r="B37" s="24" t="s">
        <v>26</v>
      </c>
      <c r="C37" s="5"/>
      <c r="D37" s="5"/>
      <c r="E37" s="1"/>
    </row>
    <row r="38" spans="1:12" x14ac:dyDescent="0.25">
      <c r="A38" s="13"/>
      <c r="B38" s="24"/>
      <c r="C38" s="5"/>
      <c r="D38" s="5"/>
      <c r="E38" s="1"/>
    </row>
    <row r="39" spans="1:12" x14ac:dyDescent="0.25">
      <c r="A39" s="8" t="s">
        <v>27</v>
      </c>
      <c r="B39" s="365" t="s">
        <v>28</v>
      </c>
      <c r="C39" s="366"/>
      <c r="D39" s="6"/>
      <c r="E39" s="12" t="s">
        <v>29</v>
      </c>
    </row>
    <row r="40" spans="1:12" x14ac:dyDescent="0.25">
      <c r="A40" s="8">
        <v>1</v>
      </c>
      <c r="B40" s="9" t="s">
        <v>484</v>
      </c>
      <c r="C40" s="61"/>
      <c r="D40" s="6"/>
      <c r="E40" s="76">
        <f>'[3]Т10-21'!$F$10</f>
        <v>101981.4264</v>
      </c>
    </row>
    <row r="41" spans="1:12" x14ac:dyDescent="0.25">
      <c r="A41" s="8">
        <v>2</v>
      </c>
      <c r="B41" s="360" t="s">
        <v>380</v>
      </c>
      <c r="C41" s="360"/>
      <c r="D41" s="6"/>
      <c r="E41" s="76">
        <f>'[3]Т10-21'!$F$11</f>
        <v>5550.0096000000003</v>
      </c>
    </row>
    <row r="42" spans="1:12" x14ac:dyDescent="0.25">
      <c r="A42" s="8">
        <v>3</v>
      </c>
      <c r="B42" s="359" t="s">
        <v>381</v>
      </c>
      <c r="C42" s="359"/>
      <c r="D42" s="6"/>
      <c r="E42" s="76">
        <f>'[3]Т10-21'!$F$12</f>
        <v>28790.674799999997</v>
      </c>
    </row>
    <row r="43" spans="1:12" x14ac:dyDescent="0.25">
      <c r="A43" s="8">
        <v>4</v>
      </c>
      <c r="B43" s="31" t="s">
        <v>509</v>
      </c>
      <c r="C43" s="31"/>
      <c r="D43" s="6"/>
      <c r="E43" s="76">
        <f>'[3]Т10-21'!$F$13</f>
        <v>13875.024000000001</v>
      </c>
    </row>
    <row r="44" spans="1:12" x14ac:dyDescent="0.25">
      <c r="A44" s="8">
        <v>5</v>
      </c>
      <c r="B44" s="359" t="s">
        <v>2</v>
      </c>
      <c r="C44" s="359"/>
      <c r="D44" s="6"/>
      <c r="E44" s="76">
        <v>3248.96</v>
      </c>
      <c r="J44" s="76"/>
      <c r="L44" s="75"/>
    </row>
    <row r="45" spans="1:12" x14ac:dyDescent="0.25">
      <c r="A45" s="8">
        <v>6</v>
      </c>
      <c r="B45" s="359" t="s">
        <v>3</v>
      </c>
      <c r="C45" s="359"/>
      <c r="D45" s="6"/>
      <c r="E45" s="76">
        <v>8000</v>
      </c>
      <c r="J45" s="76"/>
      <c r="L45" s="75"/>
    </row>
    <row r="46" spans="1:12" x14ac:dyDescent="0.25">
      <c r="A46" s="8">
        <v>7</v>
      </c>
      <c r="B46" s="360" t="s">
        <v>30</v>
      </c>
      <c r="C46" s="360"/>
      <c r="D46" s="6"/>
      <c r="E46" s="76">
        <f>'[3]Т10-21'!$F$17</f>
        <v>22546.914000000004</v>
      </c>
    </row>
    <row r="47" spans="1:12" x14ac:dyDescent="0.25">
      <c r="A47" s="8">
        <v>8</v>
      </c>
      <c r="B47" s="359" t="s">
        <v>382</v>
      </c>
      <c r="C47" s="359"/>
      <c r="D47" s="6"/>
      <c r="E47" s="76">
        <v>6324.76</v>
      </c>
      <c r="J47" s="76"/>
      <c r="L47" s="75"/>
    </row>
    <row r="48" spans="1:12" x14ac:dyDescent="0.25">
      <c r="A48" s="8">
        <v>9</v>
      </c>
      <c r="B48" s="359" t="s">
        <v>383</v>
      </c>
      <c r="C48" s="359"/>
      <c r="D48" s="6"/>
      <c r="E48" s="76">
        <v>2650</v>
      </c>
      <c r="J48" s="76"/>
      <c r="L48" s="75"/>
    </row>
    <row r="49" spans="1:12" x14ac:dyDescent="0.25">
      <c r="A49" s="8">
        <v>10</v>
      </c>
      <c r="B49" s="360" t="s">
        <v>384</v>
      </c>
      <c r="C49" s="360"/>
      <c r="D49" s="6"/>
      <c r="E49" s="76">
        <v>1040.6300000000001</v>
      </c>
      <c r="J49" s="76"/>
      <c r="L49" s="75"/>
    </row>
    <row r="50" spans="1:12" x14ac:dyDescent="0.25">
      <c r="A50" s="8">
        <v>11</v>
      </c>
      <c r="B50" s="359" t="s">
        <v>385</v>
      </c>
      <c r="C50" s="359"/>
      <c r="D50" s="6"/>
      <c r="E50" s="76">
        <f>'[3]Т10-21'!$F$24</f>
        <v>92615.785199999998</v>
      </c>
    </row>
    <row r="51" spans="1:12" x14ac:dyDescent="0.25">
      <c r="A51" s="8">
        <v>12</v>
      </c>
      <c r="B51" s="359" t="s">
        <v>413</v>
      </c>
      <c r="C51" s="359"/>
      <c r="D51" s="6"/>
      <c r="E51" s="76">
        <v>1654.05</v>
      </c>
      <c r="J51" s="75"/>
      <c r="L51" s="75"/>
    </row>
    <row r="52" spans="1:12" x14ac:dyDescent="0.25">
      <c r="A52" s="8">
        <v>13</v>
      </c>
      <c r="B52" s="359" t="s">
        <v>388</v>
      </c>
      <c r="C52" s="359"/>
      <c r="D52" s="6"/>
      <c r="E52" s="76">
        <v>13795.5</v>
      </c>
      <c r="J52" s="75"/>
      <c r="L52" s="75"/>
    </row>
    <row r="53" spans="1:12" x14ac:dyDescent="0.25">
      <c r="A53" s="8">
        <v>14</v>
      </c>
      <c r="B53" s="359" t="s">
        <v>407</v>
      </c>
      <c r="C53" s="359"/>
      <c r="D53" s="6"/>
      <c r="E53" s="76">
        <v>40000</v>
      </c>
      <c r="L53" s="75"/>
    </row>
    <row r="54" spans="1:12" x14ac:dyDescent="0.25">
      <c r="A54" s="8">
        <v>15</v>
      </c>
      <c r="B54" s="362" t="s">
        <v>4</v>
      </c>
      <c r="C54" s="363"/>
      <c r="D54" s="6"/>
      <c r="E54" s="76">
        <f>'[3]Т10-21'!$F$27</f>
        <v>140137.74240000002</v>
      </c>
    </row>
    <row r="55" spans="1:12" x14ac:dyDescent="0.25">
      <c r="A55" s="8">
        <v>16</v>
      </c>
      <c r="B55" s="359" t="s">
        <v>461</v>
      </c>
      <c r="C55" s="359"/>
      <c r="D55" s="6"/>
      <c r="E55" s="76">
        <f>[4]Т10!$E$55</f>
        <v>35292.765802399997</v>
      </c>
      <c r="J55" s="75"/>
      <c r="L55" s="75"/>
    </row>
    <row r="56" spans="1:12" x14ac:dyDescent="0.25">
      <c r="A56" s="8">
        <v>17</v>
      </c>
      <c r="B56" s="362" t="s">
        <v>480</v>
      </c>
      <c r="C56" s="363"/>
      <c r="D56" s="6"/>
      <c r="E56" s="76">
        <v>24873.47</v>
      </c>
      <c r="L56" s="75"/>
    </row>
    <row r="57" spans="1:12" x14ac:dyDescent="0.25">
      <c r="A57" s="8">
        <v>18</v>
      </c>
      <c r="B57" s="362" t="s">
        <v>481</v>
      </c>
      <c r="C57" s="363"/>
      <c r="D57" s="6"/>
      <c r="E57" s="76">
        <v>3261.92</v>
      </c>
      <c r="L57" s="75"/>
    </row>
    <row r="58" spans="1:12" x14ac:dyDescent="0.25">
      <c r="A58" s="8">
        <v>19</v>
      </c>
      <c r="B58" s="362" t="s">
        <v>482</v>
      </c>
      <c r="C58" s="363"/>
      <c r="D58" s="6"/>
      <c r="E58" s="76">
        <v>45406.95</v>
      </c>
      <c r="L58" s="75"/>
    </row>
    <row r="59" spans="1:12" x14ac:dyDescent="0.25">
      <c r="A59" s="8">
        <v>20</v>
      </c>
      <c r="B59" s="362" t="s">
        <v>483</v>
      </c>
      <c r="C59" s="363"/>
      <c r="D59" s="6"/>
      <c r="E59" s="76">
        <v>5542.14</v>
      </c>
      <c r="L59" s="75"/>
    </row>
    <row r="60" spans="1:12" x14ac:dyDescent="0.25">
      <c r="A60" s="8">
        <v>21</v>
      </c>
      <c r="B60" s="364" t="s">
        <v>548</v>
      </c>
      <c r="C60" s="364"/>
      <c r="D60" s="6"/>
      <c r="E60" s="83">
        <f>SUM(E40:E59)</f>
        <v>596588.72220240009</v>
      </c>
      <c r="J60" s="159"/>
    </row>
    <row r="61" spans="1:12" x14ac:dyDescent="0.25">
      <c r="A61" s="8">
        <v>22</v>
      </c>
      <c r="B61" s="364" t="s">
        <v>507</v>
      </c>
      <c r="C61" s="361"/>
      <c r="D61" s="6"/>
      <c r="E61" s="83">
        <f>B21+E19</f>
        <v>590624.48</v>
      </c>
      <c r="J61" s="105"/>
    </row>
    <row r="62" spans="1:12" x14ac:dyDescent="0.25">
      <c r="A62" s="28" t="s">
        <v>31</v>
      </c>
      <c r="B62" s="11" t="s">
        <v>34</v>
      </c>
      <c r="F62" s="79"/>
    </row>
    <row r="63" spans="1:12" x14ac:dyDescent="0.25">
      <c r="B63" s="11" t="s">
        <v>35</v>
      </c>
    </row>
    <row r="64" spans="1:12" x14ac:dyDescent="0.25">
      <c r="A64" s="38" t="s">
        <v>27</v>
      </c>
      <c r="B64" s="36" t="s">
        <v>39</v>
      </c>
      <c r="C64" s="33" t="s">
        <v>42</v>
      </c>
      <c r="D64" s="33"/>
      <c r="E64" s="33" t="s">
        <v>43</v>
      </c>
    </row>
    <row r="65" spans="1:6" x14ac:dyDescent="0.25">
      <c r="A65" s="120">
        <v>1</v>
      </c>
      <c r="B65" s="327" t="s">
        <v>1205</v>
      </c>
      <c r="C65" s="110" t="s">
        <v>436</v>
      </c>
      <c r="D65" s="110">
        <v>28</v>
      </c>
      <c r="E65" s="110">
        <v>9800</v>
      </c>
    </row>
    <row r="66" spans="1:6" x14ac:dyDescent="0.25">
      <c r="A66" s="120">
        <v>2</v>
      </c>
      <c r="B66" s="31" t="s">
        <v>1231</v>
      </c>
      <c r="C66" s="110" t="s">
        <v>421</v>
      </c>
      <c r="D66" s="110">
        <v>168</v>
      </c>
      <c r="E66" s="110">
        <v>40000</v>
      </c>
    </row>
    <row r="68" spans="1:6" x14ac:dyDescent="0.25">
      <c r="A68" s="28" t="s">
        <v>32</v>
      </c>
      <c r="B68" s="28" t="s">
        <v>44</v>
      </c>
      <c r="C68" s="28"/>
      <c r="D68" s="28"/>
      <c r="E68" s="28"/>
      <c r="F68" s="28"/>
    </row>
    <row r="69" spans="1:6" x14ac:dyDescent="0.25">
      <c r="B69" s="28" t="s">
        <v>45</v>
      </c>
      <c r="C69" s="28"/>
      <c r="D69" s="28"/>
      <c r="E69" s="28"/>
      <c r="F69" s="28"/>
    </row>
    <row r="70" spans="1:6" x14ac:dyDescent="0.25">
      <c r="B70" s="28" t="s">
        <v>46</v>
      </c>
      <c r="C70" s="28"/>
      <c r="D70" s="28"/>
      <c r="E70" s="28"/>
      <c r="F70" s="28"/>
    </row>
    <row r="71" spans="1:6" x14ac:dyDescent="0.25">
      <c r="B71" s="51" t="s">
        <v>54</v>
      </c>
      <c r="C71" s="29"/>
      <c r="D71" s="29"/>
      <c r="E71" s="29"/>
      <c r="F71" s="29"/>
    </row>
    <row r="72" spans="1:6" x14ac:dyDescent="0.25">
      <c r="B72" s="29" t="s">
        <v>48</v>
      </c>
      <c r="C72" s="29"/>
      <c r="D72" s="29"/>
      <c r="E72" s="29"/>
      <c r="F72" s="29"/>
    </row>
    <row r="73" spans="1:6" x14ac:dyDescent="0.25">
      <c r="B73" s="29" t="s">
        <v>49</v>
      </c>
      <c r="C73" s="29"/>
      <c r="D73" s="29"/>
      <c r="E73" s="29"/>
      <c r="F73" s="29"/>
    </row>
    <row r="75" spans="1:6" x14ac:dyDescent="0.25">
      <c r="B75" s="141" t="s">
        <v>129</v>
      </c>
    </row>
    <row r="88" spans="1:1" x14ac:dyDescent="0.25">
      <c r="A88" t="s">
        <v>5</v>
      </c>
    </row>
  </sheetData>
  <mergeCells count="26">
    <mergeCell ref="B53:C53"/>
    <mergeCell ref="B54:C54"/>
    <mergeCell ref="B55:C55"/>
    <mergeCell ref="B60:C60"/>
    <mergeCell ref="B61:C61"/>
    <mergeCell ref="B56:C56"/>
    <mergeCell ref="B57:C57"/>
    <mergeCell ref="B58:C58"/>
    <mergeCell ref="B59:C59"/>
    <mergeCell ref="B50:C50"/>
    <mergeCell ref="B51:C51"/>
    <mergeCell ref="B52:C52"/>
    <mergeCell ref="B11:F11"/>
    <mergeCell ref="B12:F12"/>
    <mergeCell ref="B48:C48"/>
    <mergeCell ref="B49:C49"/>
    <mergeCell ref="B5:E5"/>
    <mergeCell ref="B9:C9"/>
    <mergeCell ref="B10:E10"/>
    <mergeCell ref="B46:C46"/>
    <mergeCell ref="B47:C47"/>
    <mergeCell ref="B39:C39"/>
    <mergeCell ref="B41:C41"/>
    <mergeCell ref="B42:C42"/>
    <mergeCell ref="B44:C44"/>
    <mergeCell ref="B45:C45"/>
  </mergeCells>
  <phoneticPr fontId="62" type="noConversion"/>
  <pageMargins left="0.69930555555555596" right="0.69930555555555596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Лист41">
    <tabColor rgb="FF92D050"/>
  </sheetPr>
  <dimension ref="A1:L92"/>
  <sheetViews>
    <sheetView topLeftCell="A4" workbookViewId="0">
      <selection activeCell="I16" sqref="I16"/>
    </sheetView>
  </sheetViews>
  <sheetFormatPr defaultRowHeight="15" x14ac:dyDescent="0.25"/>
  <cols>
    <col min="1" max="1" width="4.5703125" customWidth="1"/>
    <col min="2" max="2" width="43.7109375" customWidth="1"/>
    <col min="3" max="3" width="11.42578125" customWidth="1"/>
    <col min="4" max="4" width="10.140625" customWidth="1"/>
    <col min="5" max="5" width="12" customWidth="1"/>
    <col min="6" max="6" width="10" customWidth="1"/>
    <col min="10" max="10" width="9.5703125" bestFit="1" customWidth="1"/>
    <col min="12" max="12" width="10.285156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549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102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351575.8</v>
      </c>
    </row>
    <row r="14" spans="1:6" x14ac:dyDescent="0.25">
      <c r="A14" s="13" t="s">
        <v>14</v>
      </c>
      <c r="B14" s="5" t="s">
        <v>490</v>
      </c>
      <c r="C14" s="5"/>
      <c r="D14" s="18"/>
      <c r="E14" s="90">
        <f>[4]Т15!$E$59</f>
        <v>242589.35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990191.4</v>
      </c>
    </row>
    <row r="18" spans="1:6" x14ac:dyDescent="0.25">
      <c r="A18" s="13"/>
      <c r="B18" s="25" t="s">
        <v>19</v>
      </c>
      <c r="C18" s="26"/>
      <c r="D18" s="27"/>
      <c r="E18" s="15">
        <v>976894.5</v>
      </c>
    </row>
    <row r="19" spans="1:6" x14ac:dyDescent="0.25">
      <c r="A19" s="13"/>
      <c r="B19" s="25" t="s">
        <v>20</v>
      </c>
      <c r="C19" s="26"/>
      <c r="D19" s="27"/>
      <c r="E19" s="16">
        <v>976894.5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19800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322</v>
      </c>
      <c r="C23" s="62"/>
      <c r="D23" s="65"/>
      <c r="E23" s="65">
        <v>35251.51</v>
      </c>
      <c r="F23" s="266"/>
    </row>
    <row r="24" spans="1:6" x14ac:dyDescent="0.25">
      <c r="A24" s="13"/>
      <c r="B24" s="62" t="s">
        <v>995</v>
      </c>
      <c r="C24" s="62"/>
      <c r="D24" s="65"/>
      <c r="E24" s="65">
        <v>6066.67</v>
      </c>
    </row>
    <row r="25" spans="1:6" x14ac:dyDescent="0.25">
      <c r="A25" s="13"/>
      <c r="B25" s="62" t="s">
        <v>323</v>
      </c>
      <c r="C25" s="62"/>
      <c r="D25" s="65"/>
      <c r="E25" s="65">
        <v>43799.040000000001</v>
      </c>
    </row>
    <row r="26" spans="1:6" x14ac:dyDescent="0.25">
      <c r="A26" s="13"/>
      <c r="B26" s="62" t="s">
        <v>324</v>
      </c>
      <c r="C26" s="62"/>
      <c r="D26" s="65"/>
      <c r="E26" s="65">
        <v>12270.39</v>
      </c>
    </row>
    <row r="27" spans="1:6" x14ac:dyDescent="0.25">
      <c r="A27" s="13"/>
      <c r="B27" s="62" t="s">
        <v>996</v>
      </c>
      <c r="C27" s="62"/>
      <c r="D27" s="65"/>
      <c r="E27" s="65">
        <v>8262.86</v>
      </c>
    </row>
    <row r="28" spans="1:6" x14ac:dyDescent="0.25">
      <c r="A28" s="13"/>
      <c r="B28" s="62" t="s">
        <v>325</v>
      </c>
      <c r="C28" s="62"/>
      <c r="D28" s="65"/>
      <c r="E28" s="65">
        <v>105224.25</v>
      </c>
    </row>
    <row r="29" spans="1:6" x14ac:dyDescent="0.25">
      <c r="A29" s="13"/>
      <c r="B29" s="62" t="s">
        <v>997</v>
      </c>
      <c r="C29" s="62"/>
      <c r="D29" s="65"/>
      <c r="E29" s="65">
        <v>12012.32</v>
      </c>
    </row>
    <row r="30" spans="1:6" x14ac:dyDescent="0.25">
      <c r="A30" s="13"/>
      <c r="B30" s="62" t="s">
        <v>326</v>
      </c>
      <c r="C30" s="62"/>
      <c r="D30" s="65"/>
      <c r="E30" s="65">
        <v>18185.54</v>
      </c>
    </row>
    <row r="31" spans="1:6" x14ac:dyDescent="0.25">
      <c r="A31" s="13"/>
      <c r="B31" s="62" t="s">
        <v>327</v>
      </c>
      <c r="C31" s="62"/>
      <c r="D31" s="65"/>
      <c r="E31" s="65">
        <v>25884.6</v>
      </c>
    </row>
    <row r="32" spans="1:6" x14ac:dyDescent="0.25">
      <c r="A32" s="13" t="s">
        <v>24</v>
      </c>
      <c r="B32" s="11" t="s">
        <v>36</v>
      </c>
      <c r="C32" s="11"/>
      <c r="D32" s="11"/>
      <c r="E32" s="14"/>
      <c r="F32" s="28"/>
    </row>
    <row r="33" spans="1:12" x14ac:dyDescent="0.25">
      <c r="A33" s="13"/>
      <c r="B33" s="11" t="s">
        <v>38</v>
      </c>
      <c r="C33" s="11"/>
      <c r="D33" s="11"/>
      <c r="E33" s="14"/>
      <c r="F33" s="28"/>
    </row>
    <row r="34" spans="1:12" x14ac:dyDescent="0.25">
      <c r="A34" s="13"/>
      <c r="B34" s="11" t="s">
        <v>37</v>
      </c>
      <c r="C34" s="5"/>
      <c r="D34" s="5"/>
      <c r="E34" s="1"/>
    </row>
    <row r="35" spans="1:12" x14ac:dyDescent="0.25">
      <c r="A35" s="8" t="s">
        <v>27</v>
      </c>
      <c r="B35" s="365" t="s">
        <v>28</v>
      </c>
      <c r="C35" s="366"/>
      <c r="D35" s="6"/>
      <c r="E35" s="12" t="s">
        <v>29</v>
      </c>
    </row>
    <row r="36" spans="1:12" x14ac:dyDescent="0.25">
      <c r="A36" s="8">
        <v>1</v>
      </c>
      <c r="B36" s="362" t="s">
        <v>484</v>
      </c>
      <c r="C36" s="363"/>
      <c r="D36" s="6"/>
      <c r="E36" s="91">
        <f>'[3]Т15-21'!$F$10</f>
        <v>198090</v>
      </c>
    </row>
    <row r="37" spans="1:12" x14ac:dyDescent="0.25">
      <c r="A37" s="8">
        <v>2</v>
      </c>
      <c r="B37" s="360" t="s">
        <v>380</v>
      </c>
      <c r="C37" s="360"/>
      <c r="D37" s="6"/>
      <c r="E37" s="76">
        <f>'[3]Т15-21'!$F$11</f>
        <v>6390</v>
      </c>
    </row>
    <row r="38" spans="1:12" x14ac:dyDescent="0.25">
      <c r="A38" s="8">
        <v>3</v>
      </c>
      <c r="B38" s="359" t="s">
        <v>381</v>
      </c>
      <c r="C38" s="359"/>
      <c r="D38" s="6"/>
      <c r="E38" s="76">
        <f>'[3]Т15-21'!$F$12</f>
        <v>40470</v>
      </c>
    </row>
    <row r="39" spans="1:12" x14ac:dyDescent="0.25">
      <c r="A39" s="8">
        <v>4</v>
      </c>
      <c r="B39" s="31" t="s">
        <v>509</v>
      </c>
      <c r="C39" s="31"/>
      <c r="D39" s="6"/>
      <c r="E39" s="76">
        <f>'[3]Т15-21'!$F$13</f>
        <v>18105</v>
      </c>
    </row>
    <row r="40" spans="1:12" x14ac:dyDescent="0.25">
      <c r="A40" s="8">
        <v>5</v>
      </c>
      <c r="B40" s="359" t="s">
        <v>2</v>
      </c>
      <c r="C40" s="359"/>
      <c r="D40" s="6"/>
      <c r="E40" s="76">
        <v>3218.16</v>
      </c>
      <c r="J40" s="76"/>
      <c r="L40" s="75"/>
    </row>
    <row r="41" spans="1:12" x14ac:dyDescent="0.25">
      <c r="A41" s="8">
        <v>6</v>
      </c>
      <c r="B41" s="359" t="s">
        <v>3</v>
      </c>
      <c r="C41" s="359"/>
      <c r="D41" s="6"/>
      <c r="E41" s="76">
        <v>28800</v>
      </c>
      <c r="J41" s="76"/>
      <c r="L41" s="75"/>
    </row>
    <row r="42" spans="1:12" x14ac:dyDescent="0.25">
      <c r="A42" s="8">
        <v>7</v>
      </c>
      <c r="B42" s="360" t="s">
        <v>30</v>
      </c>
      <c r="C42" s="360"/>
      <c r="D42" s="6"/>
      <c r="E42" s="76">
        <f>'[3]Т15-21'!$F$17</f>
        <v>34612.5</v>
      </c>
    </row>
    <row r="43" spans="1:12" x14ac:dyDescent="0.25">
      <c r="A43" s="8">
        <v>8</v>
      </c>
      <c r="B43" s="359" t="s">
        <v>382</v>
      </c>
      <c r="C43" s="359"/>
      <c r="D43" s="6"/>
      <c r="E43" s="76">
        <v>480.7</v>
      </c>
      <c r="J43" s="75"/>
      <c r="L43" s="75"/>
    </row>
    <row r="44" spans="1:12" x14ac:dyDescent="0.25">
      <c r="A44" s="8">
        <v>9</v>
      </c>
      <c r="B44" s="359" t="s">
        <v>383</v>
      </c>
      <c r="C44" s="359"/>
      <c r="D44" s="6"/>
      <c r="E44" s="76">
        <v>4260.67</v>
      </c>
      <c r="L44" s="75"/>
    </row>
    <row r="45" spans="1:12" x14ac:dyDescent="0.25">
      <c r="A45" s="8">
        <v>10</v>
      </c>
      <c r="B45" s="360" t="s">
        <v>384</v>
      </c>
      <c r="C45" s="360"/>
      <c r="D45" s="6"/>
      <c r="E45" s="76">
        <v>1065.17</v>
      </c>
      <c r="L45" s="75"/>
    </row>
    <row r="46" spans="1:12" x14ac:dyDescent="0.25">
      <c r="A46" s="8">
        <v>11</v>
      </c>
      <c r="B46" s="359" t="s">
        <v>385</v>
      </c>
      <c r="C46" s="359"/>
      <c r="D46" s="6"/>
      <c r="E46" s="76">
        <f>'[3]Т15-21'!$F$24</f>
        <v>121410</v>
      </c>
    </row>
    <row r="47" spans="1:12" x14ac:dyDescent="0.25">
      <c r="A47" s="8">
        <v>12</v>
      </c>
      <c r="B47" s="359" t="s">
        <v>433</v>
      </c>
      <c r="C47" s="359"/>
      <c r="D47" s="6"/>
      <c r="E47" s="76">
        <v>64000</v>
      </c>
      <c r="L47" s="75"/>
    </row>
    <row r="48" spans="1:12" x14ac:dyDescent="0.25">
      <c r="A48" s="8">
        <v>13</v>
      </c>
      <c r="B48" s="359" t="s">
        <v>413</v>
      </c>
      <c r="C48" s="359"/>
      <c r="D48" s="6"/>
      <c r="E48" s="83">
        <v>6740.6</v>
      </c>
      <c r="L48" s="75"/>
    </row>
    <row r="49" spans="1:12" x14ac:dyDescent="0.25">
      <c r="A49" s="8">
        <v>14</v>
      </c>
      <c r="B49" s="359" t="s">
        <v>1253</v>
      </c>
      <c r="C49" s="359"/>
      <c r="D49" s="6"/>
      <c r="E49" s="76">
        <v>0</v>
      </c>
      <c r="L49" s="75"/>
    </row>
    <row r="50" spans="1:12" x14ac:dyDescent="0.25">
      <c r="A50" s="8">
        <v>15</v>
      </c>
      <c r="B50" s="359" t="s">
        <v>388</v>
      </c>
      <c r="C50" s="359"/>
      <c r="D50" s="6"/>
      <c r="E50" s="76">
        <v>182823.34</v>
      </c>
      <c r="J50" s="75"/>
      <c r="L50" s="75"/>
    </row>
    <row r="51" spans="1:12" x14ac:dyDescent="0.25">
      <c r="A51" s="8">
        <v>16</v>
      </c>
      <c r="B51" s="362" t="s">
        <v>4</v>
      </c>
      <c r="C51" s="363"/>
      <c r="D51" s="6"/>
      <c r="E51" s="76">
        <f>'[3]Т15-21'!$F$27</f>
        <v>207675</v>
      </c>
    </row>
    <row r="52" spans="1:12" x14ac:dyDescent="0.25">
      <c r="A52" s="8">
        <v>17</v>
      </c>
      <c r="B52" s="359" t="s">
        <v>461</v>
      </c>
      <c r="C52" s="359"/>
      <c r="D52" s="6"/>
      <c r="E52" s="76">
        <f>[4]Т15!$E$52</f>
        <v>59557.479847499999</v>
      </c>
      <c r="J52" s="75"/>
      <c r="L52" s="75"/>
    </row>
    <row r="53" spans="1:12" x14ac:dyDescent="0.25">
      <c r="A53" s="8">
        <v>18</v>
      </c>
      <c r="B53" s="362" t="s">
        <v>480</v>
      </c>
      <c r="C53" s="363"/>
      <c r="D53" s="6"/>
      <c r="E53" s="76">
        <v>47835.05</v>
      </c>
      <c r="L53" s="75"/>
    </row>
    <row r="54" spans="1:12" x14ac:dyDescent="0.25">
      <c r="A54" s="8">
        <v>19</v>
      </c>
      <c r="B54" s="362" t="s">
        <v>481</v>
      </c>
      <c r="C54" s="363"/>
      <c r="D54" s="6"/>
      <c r="E54" s="76">
        <v>4892.66</v>
      </c>
      <c r="L54" s="75"/>
    </row>
    <row r="55" spans="1:12" x14ac:dyDescent="0.25">
      <c r="A55" s="8">
        <v>20</v>
      </c>
      <c r="B55" s="362" t="s">
        <v>482</v>
      </c>
      <c r="C55" s="363"/>
      <c r="D55" s="6"/>
      <c r="E55" s="76">
        <v>68688.86</v>
      </c>
      <c r="L55" s="75"/>
    </row>
    <row r="56" spans="1:12" x14ac:dyDescent="0.25">
      <c r="A56" s="8">
        <v>21</v>
      </c>
      <c r="B56" s="362" t="s">
        <v>483</v>
      </c>
      <c r="C56" s="363"/>
      <c r="D56" s="6"/>
      <c r="E56" s="76">
        <v>8313.36</v>
      </c>
      <c r="L56" s="75"/>
    </row>
    <row r="57" spans="1:12" x14ac:dyDescent="0.25">
      <c r="A57" s="8">
        <v>22</v>
      </c>
      <c r="B57" s="364" t="s">
        <v>488</v>
      </c>
      <c r="C57" s="364"/>
      <c r="D57" s="6"/>
      <c r="E57" s="83">
        <f>SUM(E36:E56)</f>
        <v>1107428.5498475002</v>
      </c>
      <c r="J57" s="159"/>
    </row>
    <row r="58" spans="1:12" x14ac:dyDescent="0.25">
      <c r="A58" s="8">
        <v>23</v>
      </c>
      <c r="B58" s="364" t="s">
        <v>507</v>
      </c>
      <c r="C58" s="361"/>
      <c r="D58" s="6"/>
      <c r="E58" s="83">
        <f>E19+B21</f>
        <v>996694.5</v>
      </c>
      <c r="J58" s="105"/>
    </row>
    <row r="59" spans="1:12" x14ac:dyDescent="0.25">
      <c r="F59" s="79"/>
    </row>
    <row r="60" spans="1:12" x14ac:dyDescent="0.25">
      <c r="A60" s="28" t="s">
        <v>31</v>
      </c>
      <c r="B60" s="5" t="s">
        <v>431</v>
      </c>
    </row>
    <row r="61" spans="1:12" x14ac:dyDescent="0.25">
      <c r="B61" s="11" t="s">
        <v>35</v>
      </c>
    </row>
    <row r="62" spans="1:12" x14ac:dyDescent="0.25">
      <c r="A62" s="38" t="s">
        <v>27</v>
      </c>
      <c r="B62" s="36" t="s">
        <v>39</v>
      </c>
      <c r="C62" s="122" t="s">
        <v>42</v>
      </c>
      <c r="D62" s="306" t="s">
        <v>1067</v>
      </c>
      <c r="E62" s="122" t="s">
        <v>43</v>
      </c>
    </row>
    <row r="63" spans="1:12" x14ac:dyDescent="0.25">
      <c r="A63" s="119" t="s">
        <v>9</v>
      </c>
      <c r="B63" s="252" t="s">
        <v>656</v>
      </c>
      <c r="C63" s="313" t="s">
        <v>428</v>
      </c>
      <c r="D63" s="57"/>
      <c r="E63" s="57">
        <v>103200</v>
      </c>
    </row>
    <row r="64" spans="1:12" x14ac:dyDescent="0.25">
      <c r="A64" s="119" t="s">
        <v>13</v>
      </c>
      <c r="B64" s="298" t="s">
        <v>1101</v>
      </c>
      <c r="C64" s="306" t="s">
        <v>424</v>
      </c>
      <c r="D64" s="57">
        <v>127</v>
      </c>
      <c r="E64" s="57">
        <v>2500</v>
      </c>
    </row>
    <row r="65" spans="1:6" x14ac:dyDescent="0.25">
      <c r="A65" s="57" t="s">
        <v>14</v>
      </c>
      <c r="B65" s="298" t="s">
        <v>1129</v>
      </c>
      <c r="C65" s="306" t="s">
        <v>428</v>
      </c>
      <c r="D65" s="57">
        <v>109</v>
      </c>
      <c r="E65" s="57">
        <v>4650</v>
      </c>
    </row>
    <row r="66" spans="1:6" x14ac:dyDescent="0.25">
      <c r="A66" s="120" t="s">
        <v>15</v>
      </c>
      <c r="B66" s="298" t="s">
        <v>1130</v>
      </c>
      <c r="C66" s="306" t="s">
        <v>428</v>
      </c>
      <c r="D66" s="57">
        <v>109</v>
      </c>
      <c r="E66" s="57">
        <v>4650</v>
      </c>
    </row>
    <row r="67" spans="1:6" x14ac:dyDescent="0.25">
      <c r="A67" s="120">
        <v>5</v>
      </c>
      <c r="B67" s="324" t="s">
        <v>1213</v>
      </c>
      <c r="C67" s="426" t="s">
        <v>436</v>
      </c>
      <c r="D67" s="385">
        <v>18</v>
      </c>
      <c r="E67" s="385">
        <v>8850</v>
      </c>
    </row>
    <row r="68" spans="1:6" x14ac:dyDescent="0.25">
      <c r="A68" s="120">
        <v>6</v>
      </c>
      <c r="B68" s="324" t="s">
        <v>1214</v>
      </c>
      <c r="C68" s="427"/>
      <c r="D68" s="386"/>
      <c r="E68" s="386"/>
    </row>
    <row r="69" spans="1:6" x14ac:dyDescent="0.25">
      <c r="A69" s="120">
        <v>7</v>
      </c>
      <c r="B69" s="324" t="s">
        <v>1227</v>
      </c>
      <c r="C69" s="324" t="s">
        <v>421</v>
      </c>
      <c r="D69" s="110">
        <v>170</v>
      </c>
      <c r="E69" s="110">
        <v>64000</v>
      </c>
    </row>
    <row r="71" spans="1:6" x14ac:dyDescent="0.25">
      <c r="A71" s="28" t="s">
        <v>32</v>
      </c>
      <c r="B71" s="28" t="s">
        <v>44</v>
      </c>
      <c r="C71" s="28"/>
      <c r="D71" s="28"/>
      <c r="E71" s="28"/>
      <c r="F71" s="28"/>
    </row>
    <row r="72" spans="1:6" x14ac:dyDescent="0.25">
      <c r="B72" s="28" t="s">
        <v>45</v>
      </c>
      <c r="C72" s="28"/>
      <c r="D72" s="28"/>
      <c r="E72" s="28"/>
      <c r="F72" s="28"/>
    </row>
    <row r="73" spans="1:6" x14ac:dyDescent="0.25">
      <c r="B73" s="28" t="s">
        <v>46</v>
      </c>
      <c r="C73" s="28"/>
      <c r="D73" s="28"/>
      <c r="E73" s="28"/>
      <c r="F73" s="28"/>
    </row>
    <row r="74" spans="1:6" x14ac:dyDescent="0.25">
      <c r="B74" s="51" t="s">
        <v>54</v>
      </c>
      <c r="C74" s="29"/>
      <c r="D74" s="29"/>
      <c r="E74" s="29"/>
      <c r="F74" s="29"/>
    </row>
    <row r="75" spans="1:6" x14ac:dyDescent="0.25">
      <c r="B75" s="29" t="s">
        <v>48</v>
      </c>
      <c r="C75" s="29"/>
      <c r="D75" s="29"/>
      <c r="E75" s="29"/>
      <c r="F75" s="29"/>
    </row>
    <row r="76" spans="1:6" x14ac:dyDescent="0.25">
      <c r="B76" s="29" t="s">
        <v>49</v>
      </c>
      <c r="C76" s="29"/>
      <c r="D76" s="29"/>
      <c r="E76" s="29"/>
      <c r="F76" s="29"/>
    </row>
    <row r="79" spans="1:6" x14ac:dyDescent="0.25">
      <c r="B79" s="141" t="s">
        <v>129</v>
      </c>
    </row>
    <row r="92" spans="1:1" x14ac:dyDescent="0.25">
      <c r="A92" t="s">
        <v>5</v>
      </c>
    </row>
  </sheetData>
  <mergeCells count="31">
    <mergeCell ref="C67:C68"/>
    <mergeCell ref="D67:D68"/>
    <mergeCell ref="E67:E68"/>
    <mergeCell ref="B51:C51"/>
    <mergeCell ref="B52:C52"/>
    <mergeCell ref="B57:C57"/>
    <mergeCell ref="B58:C58"/>
    <mergeCell ref="B53:C53"/>
    <mergeCell ref="B54:C54"/>
    <mergeCell ref="B55:C55"/>
    <mergeCell ref="B56:C56"/>
    <mergeCell ref="B47:C47"/>
    <mergeCell ref="B48:C48"/>
    <mergeCell ref="B49:C49"/>
    <mergeCell ref="B50:C50"/>
    <mergeCell ref="B11:F11"/>
    <mergeCell ref="B12:F12"/>
    <mergeCell ref="B38:C38"/>
    <mergeCell ref="B40:C40"/>
    <mergeCell ref="B41:C41"/>
    <mergeCell ref="B42:C42"/>
    <mergeCell ref="B43:C43"/>
    <mergeCell ref="B44:C44"/>
    <mergeCell ref="B45:C45"/>
    <mergeCell ref="B46:C46"/>
    <mergeCell ref="B5:E5"/>
    <mergeCell ref="B9:C9"/>
    <mergeCell ref="B10:E10"/>
    <mergeCell ref="B35:C35"/>
    <mergeCell ref="B37:C37"/>
    <mergeCell ref="B36:C36"/>
  </mergeCells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rgb="FF92D050"/>
  </sheetPr>
  <dimension ref="A1:K150"/>
  <sheetViews>
    <sheetView topLeftCell="A49" workbookViewId="0">
      <selection activeCell="H62" sqref="H62"/>
    </sheetView>
  </sheetViews>
  <sheetFormatPr defaultColWidth="9" defaultRowHeight="14.25" x14ac:dyDescent="0.2"/>
  <cols>
    <col min="1" max="1" width="4" style="1" customWidth="1"/>
    <col min="2" max="2" width="40.5703125" style="1" customWidth="1"/>
    <col min="3" max="3" width="10.7109375" style="1" customWidth="1"/>
    <col min="4" max="4" width="14.42578125" style="1" customWidth="1"/>
    <col min="5" max="5" width="11.28515625" style="1" customWidth="1"/>
    <col min="6" max="6" width="10.7109375" style="1" customWidth="1"/>
    <col min="7" max="7" width="12" style="1" customWidth="1"/>
    <col min="8" max="8" width="12.140625" style="1" customWidth="1"/>
    <col min="9" max="9" width="11.85546875" style="1" customWidth="1"/>
    <col min="10" max="10" width="9" style="1"/>
    <col min="11" max="11" width="9.5703125" style="1" bestFit="1" customWidth="1"/>
    <col min="12" max="16384" width="9" style="1"/>
  </cols>
  <sheetData>
    <row r="1" spans="1:6" ht="15" x14ac:dyDescent="0.25">
      <c r="C1" s="2" t="s">
        <v>0</v>
      </c>
      <c r="D1" s="3"/>
      <c r="F1"/>
    </row>
    <row r="2" spans="1:6" ht="15" customHeight="1" x14ac:dyDescent="0.25">
      <c r="B2" s="14" t="s">
        <v>6</v>
      </c>
      <c r="C2" s="2"/>
      <c r="D2" s="3"/>
      <c r="F2"/>
    </row>
    <row r="3" spans="1:6" ht="15" customHeight="1" x14ac:dyDescent="0.25">
      <c r="B3" s="14" t="s">
        <v>7</v>
      </c>
      <c r="C3" s="2"/>
      <c r="D3" s="3"/>
      <c r="F3"/>
    </row>
    <row r="4" spans="1:6" ht="15" x14ac:dyDescent="0.25">
      <c r="B4" s="14" t="s">
        <v>8</v>
      </c>
      <c r="C4" s="2"/>
      <c r="D4" s="3"/>
      <c r="F4"/>
    </row>
    <row r="5" spans="1:6" ht="15" x14ac:dyDescent="0.25">
      <c r="A5" s="4"/>
      <c r="B5" s="357" t="s">
        <v>499</v>
      </c>
      <c r="C5" s="357"/>
      <c r="D5" s="357"/>
      <c r="E5" s="357"/>
      <c r="F5"/>
    </row>
    <row r="6" spans="1:6" ht="15" x14ac:dyDescent="0.25">
      <c r="A6" s="4"/>
      <c r="B6" s="20"/>
      <c r="C6" s="21"/>
      <c r="D6" s="21"/>
      <c r="E6" s="21"/>
      <c r="F6"/>
    </row>
    <row r="7" spans="1:6" ht="15" x14ac:dyDescent="0.25">
      <c r="A7" s="22" t="s">
        <v>9</v>
      </c>
      <c r="B7" s="20" t="s">
        <v>10</v>
      </c>
      <c r="C7" s="21"/>
      <c r="D7" s="21"/>
      <c r="E7" s="21"/>
      <c r="F7"/>
    </row>
    <row r="8" spans="1:6" ht="15" x14ac:dyDescent="0.25">
      <c r="A8" s="4"/>
      <c r="B8" s="23" t="s">
        <v>494</v>
      </c>
      <c r="C8" s="21"/>
      <c r="D8" s="21"/>
      <c r="E8" s="21"/>
      <c r="F8"/>
    </row>
    <row r="9" spans="1:6" ht="15" x14ac:dyDescent="0.25">
      <c r="A9" s="4"/>
      <c r="B9" s="358" t="s">
        <v>11</v>
      </c>
      <c r="C9" s="358"/>
      <c r="D9" s="21"/>
      <c r="E9" s="21"/>
      <c r="F9"/>
    </row>
    <row r="10" spans="1:6" ht="15" x14ac:dyDescent="0.25">
      <c r="A10" s="4"/>
      <c r="B10" s="358" t="s">
        <v>61</v>
      </c>
      <c r="C10" s="358"/>
      <c r="D10" s="358"/>
      <c r="E10" s="358"/>
      <c r="F10"/>
    </row>
    <row r="11" spans="1:6" x14ac:dyDescent="0.2">
      <c r="A11" s="4"/>
      <c r="B11" s="358" t="s">
        <v>12</v>
      </c>
      <c r="C11" s="358"/>
      <c r="D11" s="358"/>
      <c r="E11" s="358"/>
      <c r="F11" s="358"/>
    </row>
    <row r="12" spans="1:6" x14ac:dyDescent="0.2">
      <c r="A12" s="4"/>
      <c r="B12" s="358" t="s">
        <v>69</v>
      </c>
      <c r="C12" s="358"/>
      <c r="D12" s="358"/>
      <c r="E12" s="358"/>
      <c r="F12" s="358"/>
    </row>
    <row r="13" spans="1:6" ht="15" x14ac:dyDescent="0.25">
      <c r="A13" s="19" t="s">
        <v>13</v>
      </c>
      <c r="B13" s="5" t="s">
        <v>500</v>
      </c>
      <c r="C13" s="5"/>
      <c r="D13" s="5"/>
      <c r="E13" s="77">
        <v>675082.69</v>
      </c>
      <c r="F13"/>
    </row>
    <row r="14" spans="1:6" ht="15" x14ac:dyDescent="0.25">
      <c r="A14" s="13" t="s">
        <v>14</v>
      </c>
      <c r="B14" s="5" t="s">
        <v>490</v>
      </c>
      <c r="C14" s="5"/>
      <c r="D14" s="5"/>
      <c r="E14" s="81">
        <f>[4]В4!$E$14</f>
        <v>-53894.23</v>
      </c>
      <c r="F14"/>
    </row>
    <row r="15" spans="1:6" ht="15" x14ac:dyDescent="0.25">
      <c r="A15" s="13" t="s">
        <v>15</v>
      </c>
      <c r="B15" s="11" t="s">
        <v>16</v>
      </c>
      <c r="C15" s="5"/>
      <c r="D15" s="5"/>
      <c r="F15"/>
    </row>
    <row r="16" spans="1:6" ht="15" x14ac:dyDescent="0.25">
      <c r="A16" s="13"/>
      <c r="B16" s="24" t="s">
        <v>17</v>
      </c>
      <c r="C16" s="5"/>
      <c r="D16" s="5"/>
      <c r="F16"/>
    </row>
    <row r="17" spans="1:6" ht="15" x14ac:dyDescent="0.25">
      <c r="A17" s="13"/>
      <c r="B17" s="25" t="s">
        <v>18</v>
      </c>
      <c r="C17" s="26"/>
      <c r="D17" s="27"/>
      <c r="E17" s="15">
        <v>3088626.9</v>
      </c>
      <c r="F17"/>
    </row>
    <row r="18" spans="1:6" ht="15" x14ac:dyDescent="0.25">
      <c r="A18" s="13"/>
      <c r="B18" s="25" t="s">
        <v>19</v>
      </c>
      <c r="C18" s="26"/>
      <c r="D18" s="27"/>
      <c r="E18" s="15">
        <v>3078274.56</v>
      </c>
      <c r="F18"/>
    </row>
    <row r="19" spans="1:6" ht="15" x14ac:dyDescent="0.25">
      <c r="A19" s="13"/>
      <c r="B19" s="25" t="s">
        <v>20</v>
      </c>
      <c r="C19" s="26"/>
      <c r="D19" s="27"/>
      <c r="E19" s="16">
        <v>3078274.56</v>
      </c>
      <c r="F19"/>
    </row>
    <row r="20" spans="1:6" ht="15" x14ac:dyDescent="0.25">
      <c r="A20" s="13"/>
      <c r="B20" s="24" t="s">
        <v>21</v>
      </c>
      <c r="C20" s="5"/>
      <c r="D20" s="5"/>
      <c r="F20"/>
    </row>
    <row r="21" spans="1:6" ht="15" x14ac:dyDescent="0.25">
      <c r="A21" s="13"/>
      <c r="B21" s="148">
        <v>175469.86</v>
      </c>
      <c r="C21" s="5"/>
      <c r="D21" s="5"/>
      <c r="F21"/>
    </row>
    <row r="22" spans="1:6" ht="15" x14ac:dyDescent="0.25">
      <c r="A22" s="13"/>
      <c r="B22" s="24" t="s">
        <v>52</v>
      </c>
      <c r="C22" s="5"/>
      <c r="D22" s="5"/>
      <c r="F22"/>
    </row>
    <row r="23" spans="1:6" ht="15" x14ac:dyDescent="0.25">
      <c r="A23" s="8"/>
      <c r="B23" s="62" t="s">
        <v>768</v>
      </c>
      <c r="C23" s="62"/>
      <c r="D23" s="65"/>
      <c r="E23" s="65">
        <v>17328.97</v>
      </c>
      <c r="F23"/>
    </row>
    <row r="24" spans="1:6" ht="15" x14ac:dyDescent="0.25">
      <c r="A24" s="8"/>
      <c r="B24" s="62" t="s">
        <v>769</v>
      </c>
      <c r="C24" s="62"/>
      <c r="D24" s="65"/>
      <c r="E24" s="65">
        <v>14955.09</v>
      </c>
      <c r="F24"/>
    </row>
    <row r="25" spans="1:6" ht="15" x14ac:dyDescent="0.25">
      <c r="A25" s="8"/>
      <c r="B25" s="62" t="s">
        <v>770</v>
      </c>
      <c r="C25" s="62"/>
      <c r="D25" s="65"/>
      <c r="E25" s="65">
        <v>7288.42</v>
      </c>
      <c r="F25"/>
    </row>
    <row r="26" spans="1:6" ht="15" x14ac:dyDescent="0.25">
      <c r="A26" s="8"/>
      <c r="B26" s="62" t="s">
        <v>151</v>
      </c>
      <c r="C26" s="62"/>
      <c r="D26" s="65"/>
      <c r="E26" s="65">
        <v>39704.35</v>
      </c>
      <c r="F26"/>
    </row>
    <row r="27" spans="1:6" ht="15" x14ac:dyDescent="0.25">
      <c r="A27" s="8"/>
      <c r="B27" s="62" t="s">
        <v>152</v>
      </c>
      <c r="C27" s="62"/>
      <c r="D27" s="65"/>
      <c r="E27" s="65">
        <v>42281.26</v>
      </c>
      <c r="F27"/>
    </row>
    <row r="28" spans="1:6" ht="15" x14ac:dyDescent="0.25">
      <c r="A28" s="8"/>
      <c r="B28" s="62" t="s">
        <v>153</v>
      </c>
      <c r="C28" s="62"/>
      <c r="D28" s="65"/>
      <c r="E28" s="65">
        <v>80526.899999999994</v>
      </c>
      <c r="F28"/>
    </row>
    <row r="29" spans="1:6" ht="15" x14ac:dyDescent="0.25">
      <c r="A29" s="8"/>
      <c r="B29" s="62" t="s">
        <v>154</v>
      </c>
      <c r="C29" s="62"/>
      <c r="D29" s="65"/>
      <c r="E29" s="65">
        <v>154389.6</v>
      </c>
      <c r="F29"/>
    </row>
    <row r="30" spans="1:6" ht="15" x14ac:dyDescent="0.25">
      <c r="A30" s="8"/>
      <c r="B30" s="62" t="s">
        <v>155</v>
      </c>
      <c r="C30" s="62"/>
      <c r="D30" s="65"/>
      <c r="E30" s="65">
        <v>17823.73</v>
      </c>
      <c r="F30"/>
    </row>
    <row r="31" spans="1:6" ht="15" x14ac:dyDescent="0.25">
      <c r="A31" s="13"/>
      <c r="B31" s="11"/>
      <c r="C31" s="5"/>
      <c r="D31" s="5"/>
      <c r="F31"/>
    </row>
    <row r="32" spans="1:6" ht="15" x14ac:dyDescent="0.25">
      <c r="A32" s="13" t="s">
        <v>24</v>
      </c>
      <c r="B32" s="11" t="s">
        <v>36</v>
      </c>
      <c r="C32" s="11"/>
      <c r="D32" s="11"/>
      <c r="E32" s="14"/>
      <c r="F32" s="28"/>
    </row>
    <row r="33" spans="1:11" ht="14.25" customHeight="1" x14ac:dyDescent="0.25">
      <c r="A33" s="13"/>
      <c r="B33" s="11" t="s">
        <v>38</v>
      </c>
      <c r="C33" s="11"/>
      <c r="D33" s="11"/>
      <c r="E33" s="14"/>
      <c r="F33" s="28"/>
    </row>
    <row r="34" spans="1:11" ht="15" x14ac:dyDescent="0.25">
      <c r="A34" s="13"/>
      <c r="B34" s="11" t="s">
        <v>37</v>
      </c>
      <c r="C34" s="5"/>
      <c r="D34" s="5"/>
      <c r="F34"/>
    </row>
    <row r="35" spans="1:11" ht="15" x14ac:dyDescent="0.25">
      <c r="A35" s="8" t="s">
        <v>27</v>
      </c>
      <c r="B35" s="365" t="s">
        <v>28</v>
      </c>
      <c r="C35" s="366"/>
      <c r="D35" s="6"/>
      <c r="E35" s="78" t="s">
        <v>392</v>
      </c>
      <c r="F35"/>
    </row>
    <row r="36" spans="1:11" ht="15" x14ac:dyDescent="0.25">
      <c r="A36" s="8">
        <v>1</v>
      </c>
      <c r="B36" s="9" t="s">
        <v>484</v>
      </c>
      <c r="C36" s="61"/>
      <c r="D36" s="6"/>
      <c r="E36" s="76">
        <f>'[3]В4-21'!$F$10</f>
        <v>330224.54400000005</v>
      </c>
      <c r="F36"/>
    </row>
    <row r="37" spans="1:11" ht="15" x14ac:dyDescent="0.25">
      <c r="A37" s="8">
        <v>2</v>
      </c>
      <c r="B37" s="360" t="s">
        <v>380</v>
      </c>
      <c r="C37" s="360"/>
      <c r="D37" s="6"/>
      <c r="E37" s="76">
        <f>'[3]В4-21'!$F$11</f>
        <v>13759.356</v>
      </c>
      <c r="F37"/>
    </row>
    <row r="38" spans="1:11" ht="15" x14ac:dyDescent="0.25">
      <c r="A38" s="8">
        <v>3</v>
      </c>
      <c r="B38" s="359" t="s">
        <v>381</v>
      </c>
      <c r="C38" s="359"/>
      <c r="D38" s="6"/>
      <c r="E38" s="76">
        <f>'[3]В4-21'!$F$12</f>
        <v>63504.72</v>
      </c>
      <c r="F38"/>
    </row>
    <row r="39" spans="1:11" ht="15" x14ac:dyDescent="0.25">
      <c r="A39" s="8">
        <v>4</v>
      </c>
      <c r="B39" s="31" t="s">
        <v>509</v>
      </c>
      <c r="C39" s="31"/>
      <c r="D39" s="6"/>
      <c r="E39" s="76">
        <f>'[3]В4-21'!$F$13</f>
        <v>33869.184000000001</v>
      </c>
      <c r="F39"/>
    </row>
    <row r="40" spans="1:11" ht="15" x14ac:dyDescent="0.25">
      <c r="A40" s="8">
        <v>5</v>
      </c>
      <c r="B40" s="359" t="s">
        <v>2</v>
      </c>
      <c r="C40" s="359"/>
      <c r="D40" s="6"/>
      <c r="E40" s="31">
        <v>9337.68</v>
      </c>
      <c r="F40"/>
      <c r="I40" s="90"/>
      <c r="K40" s="81"/>
    </row>
    <row r="41" spans="1:11" ht="15" x14ac:dyDescent="0.25">
      <c r="A41" s="8">
        <v>6</v>
      </c>
      <c r="B41" s="359" t="s">
        <v>3</v>
      </c>
      <c r="C41" s="359"/>
      <c r="D41" s="6"/>
      <c r="E41" s="31">
        <v>16000</v>
      </c>
      <c r="F41"/>
      <c r="G41" s="337"/>
      <c r="I41" s="90"/>
      <c r="K41" s="81"/>
    </row>
    <row r="42" spans="1:11" ht="15" x14ac:dyDescent="0.25">
      <c r="A42" s="8">
        <v>7</v>
      </c>
      <c r="B42" s="360" t="s">
        <v>30</v>
      </c>
      <c r="C42" s="360"/>
      <c r="D42" s="6"/>
      <c r="E42" s="76">
        <f>'[3]В4-21'!$F$17</f>
        <v>52920.600000000006</v>
      </c>
      <c r="F42"/>
      <c r="I42" s="81"/>
      <c r="K42" s="81"/>
    </row>
    <row r="43" spans="1:11" ht="15" x14ac:dyDescent="0.25">
      <c r="A43" s="8">
        <v>8</v>
      </c>
      <c r="B43" s="359" t="s">
        <v>382</v>
      </c>
      <c r="C43" s="359"/>
      <c r="D43" s="6"/>
      <c r="E43" s="31">
        <v>73986.559999999998</v>
      </c>
      <c r="F43"/>
      <c r="I43" s="90"/>
      <c r="K43" s="90"/>
    </row>
    <row r="44" spans="1:11" ht="15" x14ac:dyDescent="0.25">
      <c r="A44" s="8">
        <v>9</v>
      </c>
      <c r="B44" s="359" t="s">
        <v>383</v>
      </c>
      <c r="C44" s="359"/>
      <c r="D44" s="6"/>
      <c r="E44" s="76">
        <v>7950</v>
      </c>
      <c r="F44"/>
      <c r="I44" s="90"/>
      <c r="K44" s="90"/>
    </row>
    <row r="45" spans="1:11" ht="15" x14ac:dyDescent="0.25">
      <c r="A45" s="8">
        <v>10</v>
      </c>
      <c r="B45" s="360" t="s">
        <v>384</v>
      </c>
      <c r="C45" s="360"/>
      <c r="D45" s="6"/>
      <c r="E45" s="31">
        <v>1041</v>
      </c>
      <c r="F45"/>
      <c r="I45" s="90"/>
      <c r="K45" s="81"/>
    </row>
    <row r="46" spans="1:11" ht="15" x14ac:dyDescent="0.25">
      <c r="A46" s="8">
        <v>11</v>
      </c>
      <c r="B46" s="359" t="s">
        <v>385</v>
      </c>
      <c r="C46" s="359"/>
      <c r="D46" s="6"/>
      <c r="E46" s="83">
        <v>243434.76</v>
      </c>
      <c r="F46"/>
      <c r="I46" s="81"/>
      <c r="K46" s="81"/>
    </row>
    <row r="47" spans="1:11" ht="15" x14ac:dyDescent="0.25">
      <c r="A47" s="8">
        <v>12</v>
      </c>
      <c r="B47" s="362" t="s">
        <v>1242</v>
      </c>
      <c r="C47" s="363"/>
      <c r="D47" s="6"/>
      <c r="E47" s="7">
        <v>70840</v>
      </c>
      <c r="F47"/>
      <c r="I47" s="81"/>
      <c r="K47" s="81"/>
    </row>
    <row r="48" spans="1:11" ht="15" x14ac:dyDescent="0.25">
      <c r="A48" s="8">
        <v>13</v>
      </c>
      <c r="B48" s="359" t="s">
        <v>386</v>
      </c>
      <c r="C48" s="359"/>
      <c r="D48" s="6"/>
      <c r="E48" s="31">
        <v>352451.2</v>
      </c>
      <c r="F48"/>
      <c r="I48" s="90"/>
      <c r="K48" s="81"/>
    </row>
    <row r="49" spans="1:11" ht="15" x14ac:dyDescent="0.25">
      <c r="A49" s="8">
        <v>14</v>
      </c>
      <c r="B49" s="359" t="s">
        <v>387</v>
      </c>
      <c r="C49" s="359"/>
      <c r="D49" s="6"/>
      <c r="E49" s="31">
        <v>266719.82</v>
      </c>
      <c r="F49"/>
      <c r="I49" s="90"/>
      <c r="K49" s="81"/>
    </row>
    <row r="50" spans="1:11" ht="15" x14ac:dyDescent="0.25">
      <c r="A50" s="8">
        <v>15</v>
      </c>
      <c r="B50" s="359" t="s">
        <v>406</v>
      </c>
      <c r="C50" s="359"/>
      <c r="D50" s="6"/>
      <c r="E50" s="76">
        <f>'[3]В4-21'!$F$28</f>
        <v>12700.944</v>
      </c>
      <c r="F50"/>
      <c r="I50" s="81"/>
      <c r="K50" s="81"/>
    </row>
    <row r="51" spans="1:11" ht="15" x14ac:dyDescent="0.25">
      <c r="A51" s="8">
        <v>16</v>
      </c>
      <c r="B51" s="359" t="s">
        <v>388</v>
      </c>
      <c r="C51" s="359"/>
      <c r="D51" s="6"/>
      <c r="E51" s="31">
        <v>143825.45000000001</v>
      </c>
      <c r="F51"/>
      <c r="I51" s="81"/>
      <c r="K51" s="81"/>
    </row>
    <row r="52" spans="1:11" ht="15" x14ac:dyDescent="0.25">
      <c r="A52" s="8">
        <v>17</v>
      </c>
      <c r="B52" s="362" t="s">
        <v>1018</v>
      </c>
      <c r="C52" s="363"/>
      <c r="D52" s="6"/>
      <c r="E52" s="31">
        <v>9710.16</v>
      </c>
      <c r="F52"/>
      <c r="I52" s="81"/>
      <c r="K52" s="81"/>
    </row>
    <row r="53" spans="1:11" ht="15" x14ac:dyDescent="0.25">
      <c r="A53" s="8">
        <v>18</v>
      </c>
      <c r="B53" s="359" t="s">
        <v>53</v>
      </c>
      <c r="C53" s="359"/>
      <c r="D53" s="6"/>
      <c r="E53" s="7">
        <v>312585.03000000003</v>
      </c>
      <c r="F53"/>
      <c r="I53" s="81"/>
      <c r="K53" s="81"/>
    </row>
    <row r="54" spans="1:11" ht="15" x14ac:dyDescent="0.25">
      <c r="A54" s="8">
        <v>19</v>
      </c>
      <c r="B54" s="362" t="s">
        <v>4</v>
      </c>
      <c r="C54" s="363"/>
      <c r="D54" s="6"/>
      <c r="E54" s="76">
        <f>'[3]В4-21'!$F$31</f>
        <v>465701.28</v>
      </c>
      <c r="F54"/>
      <c r="I54" s="81"/>
      <c r="K54" s="81"/>
    </row>
    <row r="55" spans="1:11" ht="15" x14ac:dyDescent="0.25">
      <c r="A55" s="8">
        <v>20</v>
      </c>
      <c r="B55" s="359" t="s">
        <v>455</v>
      </c>
      <c r="C55" s="359"/>
      <c r="D55" s="6"/>
      <c r="E55" s="76">
        <f>[4]В4!$E$55</f>
        <v>194427.4978171</v>
      </c>
      <c r="F55"/>
      <c r="I55" s="90"/>
      <c r="K55" s="90"/>
    </row>
    <row r="56" spans="1:11" ht="15" x14ac:dyDescent="0.25">
      <c r="A56" s="8">
        <v>17</v>
      </c>
      <c r="B56" s="362" t="s">
        <v>480</v>
      </c>
      <c r="C56" s="363"/>
      <c r="D56" s="6"/>
      <c r="E56" s="76">
        <v>132259.35999999999</v>
      </c>
      <c r="F56"/>
      <c r="I56" s="81"/>
      <c r="K56" s="90"/>
    </row>
    <row r="57" spans="1:11" ht="15" x14ac:dyDescent="0.25">
      <c r="A57" s="8">
        <v>18</v>
      </c>
      <c r="B57" s="362" t="s">
        <v>481</v>
      </c>
      <c r="C57" s="363"/>
      <c r="D57" s="6"/>
      <c r="E57" s="76">
        <v>18637.990000000002</v>
      </c>
      <c r="F57"/>
      <c r="I57" s="81"/>
      <c r="K57" s="90"/>
    </row>
    <row r="58" spans="1:11" ht="15" x14ac:dyDescent="0.25">
      <c r="A58" s="8">
        <v>19</v>
      </c>
      <c r="B58" s="362" t="s">
        <v>482</v>
      </c>
      <c r="C58" s="363"/>
      <c r="D58" s="6"/>
      <c r="E58" s="76">
        <v>379395.73</v>
      </c>
      <c r="F58"/>
      <c r="I58" s="81"/>
      <c r="K58" s="90"/>
    </row>
    <row r="59" spans="1:11" ht="15" x14ac:dyDescent="0.25">
      <c r="A59" s="8">
        <v>20</v>
      </c>
      <c r="B59" s="362" t="s">
        <v>483</v>
      </c>
      <c r="C59" s="363"/>
      <c r="D59" s="6"/>
      <c r="E59" s="76">
        <v>31666.45</v>
      </c>
      <c r="F59"/>
      <c r="I59" s="81"/>
      <c r="K59" s="90"/>
    </row>
    <row r="60" spans="1:11" ht="15" x14ac:dyDescent="0.25">
      <c r="A60" s="8">
        <v>21</v>
      </c>
      <c r="B60" s="364" t="s">
        <v>488</v>
      </c>
      <c r="C60" s="364"/>
      <c r="D60" s="6"/>
      <c r="E60" s="83">
        <f>SUM(E36:E59)</f>
        <v>3236949.3158171</v>
      </c>
      <c r="F60"/>
      <c r="I60" s="349"/>
      <c r="K60" s="81"/>
    </row>
    <row r="61" spans="1:11" ht="15" x14ac:dyDescent="0.25">
      <c r="A61" s="8">
        <v>22</v>
      </c>
      <c r="B61" s="364" t="s">
        <v>489</v>
      </c>
      <c r="C61" s="361"/>
      <c r="D61" s="6"/>
      <c r="E61" s="7">
        <f>B21+E19</f>
        <v>3253744.42</v>
      </c>
      <c r="F61"/>
      <c r="I61" s="350"/>
    </row>
    <row r="62" spans="1:11" ht="15" x14ac:dyDescent="0.25">
      <c r="A62"/>
      <c r="B62"/>
      <c r="C62"/>
      <c r="D62"/>
      <c r="E62" s="79"/>
      <c r="F62"/>
    </row>
    <row r="63" spans="1:11" ht="15" x14ac:dyDescent="0.25">
      <c r="A63" s="28" t="s">
        <v>31</v>
      </c>
      <c r="B63" s="5" t="s">
        <v>429</v>
      </c>
      <c r="C63"/>
      <c r="D63"/>
      <c r="E63"/>
      <c r="F63"/>
    </row>
    <row r="64" spans="1:11" ht="15" x14ac:dyDescent="0.25">
      <c r="A64"/>
      <c r="B64" s="11" t="s">
        <v>35</v>
      </c>
      <c r="C64"/>
      <c r="D64"/>
      <c r="E64"/>
      <c r="F64"/>
    </row>
    <row r="65" spans="1:6" ht="15" x14ac:dyDescent="0.25">
      <c r="A65" s="38" t="s">
        <v>27</v>
      </c>
      <c r="B65" s="36" t="s">
        <v>39</v>
      </c>
      <c r="C65" s="33" t="s">
        <v>42</v>
      </c>
      <c r="D65" s="298" t="s">
        <v>1067</v>
      </c>
      <c r="E65" s="33" t="s">
        <v>43</v>
      </c>
      <c r="F65"/>
    </row>
    <row r="66" spans="1:6" ht="15" x14ac:dyDescent="0.25">
      <c r="A66" s="122">
        <v>1</v>
      </c>
      <c r="B66" s="298" t="s">
        <v>1172</v>
      </c>
      <c r="C66" s="306" t="s">
        <v>63</v>
      </c>
      <c r="D66" s="57">
        <v>65</v>
      </c>
      <c r="E66" s="57">
        <v>9700</v>
      </c>
      <c r="F66"/>
    </row>
    <row r="67" spans="1:6" ht="15" x14ac:dyDescent="0.25">
      <c r="A67" s="119" t="s">
        <v>13</v>
      </c>
      <c r="B67" s="298" t="s">
        <v>1177</v>
      </c>
      <c r="C67" s="306" t="s">
        <v>63</v>
      </c>
      <c r="D67" s="110">
        <v>62</v>
      </c>
      <c r="E67" s="57">
        <v>17900</v>
      </c>
      <c r="F67"/>
    </row>
    <row r="68" spans="1:6" ht="15" x14ac:dyDescent="0.25">
      <c r="A68" s="57" t="s">
        <v>14</v>
      </c>
      <c r="B68" s="298" t="s">
        <v>1178</v>
      </c>
      <c r="C68" s="371" t="s">
        <v>63</v>
      </c>
      <c r="D68" s="373">
        <v>61</v>
      </c>
      <c r="E68" s="373">
        <v>14100</v>
      </c>
      <c r="F68"/>
    </row>
    <row r="69" spans="1:6" ht="15" x14ac:dyDescent="0.25">
      <c r="A69" s="110" t="s">
        <v>15</v>
      </c>
      <c r="B69" s="297" t="s">
        <v>1179</v>
      </c>
      <c r="C69" s="372"/>
      <c r="D69" s="374"/>
      <c r="E69" s="374"/>
      <c r="F69"/>
    </row>
    <row r="70" spans="1:6" ht="15" x14ac:dyDescent="0.25">
      <c r="A70" s="110">
        <v>5</v>
      </c>
      <c r="B70" s="325" t="s">
        <v>1220</v>
      </c>
      <c r="C70" s="326" t="s">
        <v>444</v>
      </c>
      <c r="D70" s="57">
        <v>9</v>
      </c>
      <c r="E70" s="57">
        <v>11400</v>
      </c>
      <c r="F70"/>
    </row>
    <row r="71" spans="1:6" ht="15" x14ac:dyDescent="0.25">
      <c r="A71" s="110">
        <v>6</v>
      </c>
      <c r="B71" s="325" t="s">
        <v>1236</v>
      </c>
      <c r="C71" s="327" t="s">
        <v>434</v>
      </c>
      <c r="D71" s="110">
        <v>26</v>
      </c>
      <c r="E71" s="110">
        <v>50000</v>
      </c>
      <c r="F71"/>
    </row>
    <row r="72" spans="1:6" ht="15" x14ac:dyDescent="0.25">
      <c r="A72" s="110">
        <v>7</v>
      </c>
      <c r="B72" s="121"/>
      <c r="C72" s="121"/>
      <c r="D72" s="31"/>
      <c r="E72" s="110"/>
      <c r="F72"/>
    </row>
    <row r="73" spans="1:6" ht="15" x14ac:dyDescent="0.25">
      <c r="A73" s="28" t="s">
        <v>32</v>
      </c>
      <c r="B73" s="28" t="s">
        <v>44</v>
      </c>
      <c r="C73" s="28"/>
      <c r="D73" s="28"/>
      <c r="E73" s="28"/>
      <c r="F73" s="28"/>
    </row>
    <row r="74" spans="1:6" ht="15" x14ac:dyDescent="0.25">
      <c r="A74"/>
      <c r="B74" s="28" t="s">
        <v>45</v>
      </c>
      <c r="C74" s="28"/>
      <c r="D74" s="28"/>
      <c r="E74" s="28"/>
      <c r="F74" s="28"/>
    </row>
    <row r="75" spans="1:6" ht="15" x14ac:dyDescent="0.25">
      <c r="A75"/>
      <c r="B75" s="28" t="s">
        <v>46</v>
      </c>
      <c r="C75" s="28"/>
      <c r="D75" s="28"/>
      <c r="E75" s="28"/>
      <c r="F75" s="28"/>
    </row>
    <row r="76" spans="1:6" ht="15" x14ac:dyDescent="0.25">
      <c r="A76"/>
      <c r="B76" s="48" t="s">
        <v>54</v>
      </c>
      <c r="C76" s="29"/>
      <c r="D76" s="29"/>
      <c r="E76" s="29"/>
      <c r="F76" s="29"/>
    </row>
    <row r="77" spans="1:6" ht="15" x14ac:dyDescent="0.25">
      <c r="A77"/>
      <c r="B77" s="29" t="s">
        <v>48</v>
      </c>
      <c r="C77" s="29"/>
      <c r="D77" s="29"/>
      <c r="E77" s="29"/>
      <c r="F77" s="29"/>
    </row>
    <row r="78" spans="1:6" ht="15" x14ac:dyDescent="0.25">
      <c r="A78"/>
      <c r="B78" s="29" t="s">
        <v>49</v>
      </c>
      <c r="C78" s="29"/>
      <c r="D78" s="29"/>
      <c r="E78" s="29"/>
      <c r="F78" s="29"/>
    </row>
    <row r="79" spans="1:6" ht="15" x14ac:dyDescent="0.25">
      <c r="A79"/>
      <c r="B79"/>
      <c r="C79"/>
      <c r="D79"/>
      <c r="E79"/>
      <c r="F79"/>
    </row>
    <row r="80" spans="1:6" ht="15" x14ac:dyDescent="0.25">
      <c r="A80"/>
      <c r="B80"/>
      <c r="C80"/>
      <c r="D80"/>
      <c r="E80"/>
      <c r="F80"/>
    </row>
    <row r="81" spans="1:6" ht="15" x14ac:dyDescent="0.25">
      <c r="A81"/>
      <c r="B81"/>
      <c r="C81"/>
      <c r="D81"/>
      <c r="E81"/>
      <c r="F81"/>
    </row>
    <row r="82" spans="1:6" ht="15" x14ac:dyDescent="0.25">
      <c r="A82"/>
      <c r="B82" s="161" t="s">
        <v>503</v>
      </c>
      <c r="C82"/>
      <c r="D82"/>
      <c r="E82"/>
      <c r="F82"/>
    </row>
    <row r="83" spans="1:6" ht="15" x14ac:dyDescent="0.25">
      <c r="A83"/>
      <c r="B83"/>
      <c r="C83"/>
      <c r="D83"/>
      <c r="E83"/>
      <c r="F83"/>
    </row>
    <row r="84" spans="1:6" ht="15" x14ac:dyDescent="0.25">
      <c r="A84"/>
      <c r="B84"/>
      <c r="C84"/>
      <c r="D84"/>
      <c r="E84"/>
      <c r="F84"/>
    </row>
    <row r="85" spans="1:6" ht="15" x14ac:dyDescent="0.25">
      <c r="A85"/>
      <c r="B85"/>
      <c r="C85"/>
      <c r="D85"/>
      <c r="E85"/>
      <c r="F85"/>
    </row>
    <row r="86" spans="1:6" ht="15" x14ac:dyDescent="0.25">
      <c r="A86"/>
      <c r="B86"/>
      <c r="C86"/>
      <c r="D86"/>
      <c r="E86"/>
      <c r="F86"/>
    </row>
    <row r="87" spans="1:6" ht="15" x14ac:dyDescent="0.25">
      <c r="A87"/>
      <c r="B87"/>
      <c r="C87"/>
      <c r="D87"/>
      <c r="E87"/>
      <c r="F87"/>
    </row>
    <row r="88" spans="1:6" ht="15" x14ac:dyDescent="0.25">
      <c r="A88"/>
      <c r="B88"/>
      <c r="C88"/>
      <c r="D88"/>
      <c r="E88"/>
      <c r="F88"/>
    </row>
    <row r="89" spans="1:6" ht="15" x14ac:dyDescent="0.25">
      <c r="A89"/>
      <c r="B89"/>
      <c r="C89"/>
      <c r="D89"/>
      <c r="E89"/>
      <c r="F89"/>
    </row>
    <row r="90" spans="1:6" ht="15" x14ac:dyDescent="0.25">
      <c r="A90"/>
      <c r="B90"/>
      <c r="C90"/>
      <c r="D90"/>
      <c r="E90"/>
      <c r="F90"/>
    </row>
    <row r="91" spans="1:6" ht="15" x14ac:dyDescent="0.25">
      <c r="A91"/>
      <c r="B91"/>
      <c r="C91"/>
      <c r="D91"/>
      <c r="E91"/>
      <c r="F91"/>
    </row>
    <row r="92" spans="1:6" ht="15" x14ac:dyDescent="0.25">
      <c r="A92"/>
      <c r="B92"/>
      <c r="C92"/>
      <c r="D92"/>
      <c r="E92"/>
      <c r="F92"/>
    </row>
    <row r="93" spans="1:6" ht="15" x14ac:dyDescent="0.25">
      <c r="A93"/>
      <c r="B93"/>
      <c r="C93"/>
      <c r="D93"/>
      <c r="E93"/>
      <c r="F93"/>
    </row>
    <row r="94" spans="1:6" ht="15" x14ac:dyDescent="0.25">
      <c r="A94"/>
      <c r="B94"/>
      <c r="C94"/>
      <c r="D94"/>
      <c r="E94"/>
      <c r="F94"/>
    </row>
    <row r="95" spans="1:6" ht="15" x14ac:dyDescent="0.25">
      <c r="A95"/>
      <c r="B95"/>
      <c r="C95"/>
      <c r="D95"/>
      <c r="E95"/>
      <c r="F95"/>
    </row>
    <row r="96" spans="1:6" ht="15" x14ac:dyDescent="0.25">
      <c r="A96"/>
      <c r="B96"/>
      <c r="C96"/>
      <c r="D96"/>
      <c r="E96"/>
      <c r="F96"/>
    </row>
    <row r="97" spans="1:6" ht="15" x14ac:dyDescent="0.25">
      <c r="A97"/>
      <c r="B97"/>
      <c r="C97"/>
      <c r="D97"/>
      <c r="E97"/>
      <c r="F97"/>
    </row>
    <row r="98" spans="1:6" ht="15" x14ac:dyDescent="0.25">
      <c r="A98"/>
      <c r="B98"/>
      <c r="C98"/>
      <c r="D98"/>
      <c r="E98"/>
      <c r="F98"/>
    </row>
    <row r="99" spans="1:6" ht="15" x14ac:dyDescent="0.25">
      <c r="A99"/>
      <c r="B99"/>
      <c r="C99"/>
      <c r="D99"/>
      <c r="E99"/>
      <c r="F99"/>
    </row>
    <row r="100" spans="1:6" ht="15" x14ac:dyDescent="0.25">
      <c r="A100"/>
      <c r="B100"/>
      <c r="C100"/>
      <c r="D100"/>
      <c r="E100"/>
      <c r="F100"/>
    </row>
    <row r="101" spans="1:6" ht="15" x14ac:dyDescent="0.25">
      <c r="A101"/>
      <c r="B101"/>
      <c r="C101"/>
      <c r="D101"/>
      <c r="E101"/>
      <c r="F101"/>
    </row>
    <row r="102" spans="1:6" ht="15" x14ac:dyDescent="0.25">
      <c r="A102"/>
      <c r="B102"/>
      <c r="C102"/>
      <c r="D102"/>
      <c r="E102"/>
      <c r="F102"/>
    </row>
    <row r="103" spans="1:6" ht="15" x14ac:dyDescent="0.25">
      <c r="A103"/>
      <c r="B103"/>
      <c r="C103"/>
      <c r="D103"/>
      <c r="E103"/>
      <c r="F103"/>
    </row>
    <row r="104" spans="1:6" ht="15" x14ac:dyDescent="0.25">
      <c r="A104"/>
      <c r="B104"/>
      <c r="C104"/>
      <c r="D104"/>
      <c r="E104"/>
      <c r="F104"/>
    </row>
    <row r="105" spans="1:6" ht="15" x14ac:dyDescent="0.25">
      <c r="A105"/>
      <c r="B105"/>
      <c r="C105"/>
      <c r="D105"/>
      <c r="E105"/>
      <c r="F105"/>
    </row>
    <row r="106" spans="1:6" ht="15" x14ac:dyDescent="0.25">
      <c r="A106"/>
      <c r="B106"/>
      <c r="C106"/>
      <c r="D106"/>
      <c r="E106"/>
      <c r="F106"/>
    </row>
    <row r="107" spans="1:6" ht="15" x14ac:dyDescent="0.25">
      <c r="A107"/>
      <c r="B107"/>
      <c r="C107"/>
      <c r="D107"/>
      <c r="E107"/>
      <c r="F107"/>
    </row>
    <row r="108" spans="1:6" ht="15" x14ac:dyDescent="0.25">
      <c r="A108"/>
      <c r="B108"/>
      <c r="C108"/>
      <c r="D108"/>
      <c r="E108"/>
      <c r="F108"/>
    </row>
    <row r="109" spans="1:6" ht="15" x14ac:dyDescent="0.25">
      <c r="A109"/>
      <c r="B109"/>
      <c r="C109"/>
      <c r="D109"/>
      <c r="E109"/>
      <c r="F109"/>
    </row>
    <row r="110" spans="1:6" ht="15" x14ac:dyDescent="0.25">
      <c r="A110"/>
      <c r="B110"/>
      <c r="C110"/>
      <c r="D110"/>
      <c r="E110"/>
      <c r="F110"/>
    </row>
    <row r="111" spans="1:6" ht="15" x14ac:dyDescent="0.25">
      <c r="A111"/>
      <c r="B111"/>
      <c r="C111"/>
      <c r="D111"/>
      <c r="E111"/>
      <c r="F111"/>
    </row>
    <row r="112" spans="1:6" ht="15" x14ac:dyDescent="0.25">
      <c r="A112"/>
      <c r="B112"/>
      <c r="C112"/>
      <c r="D112"/>
      <c r="E112"/>
      <c r="F112"/>
    </row>
    <row r="113" spans="1:6" ht="15" x14ac:dyDescent="0.25">
      <c r="A113"/>
      <c r="B113"/>
      <c r="C113"/>
      <c r="D113"/>
      <c r="E113"/>
      <c r="F113"/>
    </row>
    <row r="114" spans="1:6" ht="15" x14ac:dyDescent="0.25">
      <c r="A114"/>
      <c r="B114"/>
      <c r="C114"/>
      <c r="D114"/>
      <c r="E114"/>
      <c r="F114"/>
    </row>
    <row r="115" spans="1:6" ht="15" x14ac:dyDescent="0.25">
      <c r="A115"/>
      <c r="B115"/>
      <c r="C115"/>
      <c r="D115"/>
      <c r="E115"/>
      <c r="F115"/>
    </row>
    <row r="116" spans="1:6" ht="15" x14ac:dyDescent="0.25">
      <c r="A116"/>
      <c r="B116"/>
      <c r="C116"/>
      <c r="D116"/>
      <c r="E116"/>
      <c r="F116"/>
    </row>
    <row r="117" spans="1:6" ht="15" x14ac:dyDescent="0.25">
      <c r="A117"/>
      <c r="B117"/>
      <c r="C117"/>
      <c r="D117"/>
      <c r="E117"/>
      <c r="F117"/>
    </row>
    <row r="118" spans="1:6" ht="15" x14ac:dyDescent="0.25">
      <c r="A118"/>
      <c r="B118"/>
      <c r="C118"/>
      <c r="D118"/>
      <c r="E118"/>
      <c r="F118"/>
    </row>
    <row r="119" spans="1:6" ht="15" x14ac:dyDescent="0.25">
      <c r="A119"/>
      <c r="B119"/>
      <c r="C119"/>
      <c r="D119"/>
      <c r="E119"/>
      <c r="F119"/>
    </row>
    <row r="120" spans="1:6" ht="15" x14ac:dyDescent="0.25">
      <c r="A120"/>
      <c r="B120"/>
      <c r="C120"/>
      <c r="D120"/>
      <c r="E120"/>
      <c r="F120"/>
    </row>
    <row r="121" spans="1:6" ht="15" x14ac:dyDescent="0.25">
      <c r="A121"/>
      <c r="B121"/>
      <c r="C121"/>
      <c r="D121"/>
      <c r="E121"/>
      <c r="F121"/>
    </row>
    <row r="122" spans="1:6" ht="15" x14ac:dyDescent="0.25">
      <c r="A122"/>
      <c r="B122"/>
      <c r="C122"/>
      <c r="D122"/>
      <c r="E122"/>
      <c r="F122"/>
    </row>
    <row r="123" spans="1:6" ht="15" x14ac:dyDescent="0.25">
      <c r="A123"/>
      <c r="B123"/>
      <c r="C123"/>
      <c r="D123"/>
      <c r="E123"/>
      <c r="F123"/>
    </row>
    <row r="124" spans="1:6" ht="15" x14ac:dyDescent="0.25">
      <c r="A124"/>
      <c r="B124"/>
      <c r="C124"/>
      <c r="D124"/>
      <c r="E124"/>
      <c r="F124"/>
    </row>
    <row r="125" spans="1:6" ht="15" x14ac:dyDescent="0.25">
      <c r="A125"/>
      <c r="B125"/>
      <c r="C125"/>
      <c r="D125"/>
      <c r="E125"/>
      <c r="F125"/>
    </row>
    <row r="126" spans="1:6" ht="15" x14ac:dyDescent="0.25">
      <c r="A126"/>
      <c r="B126"/>
      <c r="C126"/>
      <c r="D126"/>
      <c r="E126"/>
      <c r="F126"/>
    </row>
    <row r="127" spans="1:6" ht="15" x14ac:dyDescent="0.25">
      <c r="A127"/>
      <c r="B127"/>
      <c r="C127"/>
      <c r="D127"/>
      <c r="E127"/>
      <c r="F127"/>
    </row>
    <row r="128" spans="1:6" ht="15" x14ac:dyDescent="0.25">
      <c r="A128"/>
      <c r="B128"/>
      <c r="C128"/>
      <c r="D128"/>
      <c r="E128"/>
      <c r="F128"/>
    </row>
    <row r="129" spans="1:6" ht="15" x14ac:dyDescent="0.25">
      <c r="A129"/>
      <c r="B129"/>
      <c r="C129"/>
      <c r="D129"/>
      <c r="E129"/>
      <c r="F129"/>
    </row>
    <row r="130" spans="1:6" ht="15" x14ac:dyDescent="0.25">
      <c r="A130"/>
      <c r="B130"/>
      <c r="C130"/>
      <c r="D130"/>
      <c r="E130"/>
      <c r="F130"/>
    </row>
    <row r="131" spans="1:6" ht="15" x14ac:dyDescent="0.25">
      <c r="A131"/>
      <c r="B131"/>
      <c r="C131"/>
      <c r="D131"/>
      <c r="E131"/>
      <c r="F131"/>
    </row>
    <row r="132" spans="1:6" ht="15" x14ac:dyDescent="0.25">
      <c r="A132"/>
      <c r="B132"/>
      <c r="C132"/>
      <c r="D132"/>
      <c r="E132"/>
      <c r="F132"/>
    </row>
    <row r="133" spans="1:6" ht="15" x14ac:dyDescent="0.25">
      <c r="A133"/>
      <c r="B133"/>
      <c r="C133"/>
      <c r="D133"/>
      <c r="E133"/>
      <c r="F133"/>
    </row>
    <row r="134" spans="1:6" ht="15" x14ac:dyDescent="0.25">
      <c r="A134"/>
      <c r="B134"/>
      <c r="C134"/>
      <c r="D134"/>
      <c r="E134"/>
      <c r="F134"/>
    </row>
    <row r="135" spans="1:6" ht="15" x14ac:dyDescent="0.25">
      <c r="A135"/>
      <c r="B135"/>
      <c r="C135"/>
      <c r="D135"/>
      <c r="E135"/>
      <c r="F135"/>
    </row>
    <row r="136" spans="1:6" ht="15" x14ac:dyDescent="0.25">
      <c r="A136"/>
      <c r="B136"/>
      <c r="C136"/>
      <c r="D136"/>
      <c r="E136"/>
      <c r="F136"/>
    </row>
    <row r="137" spans="1:6" ht="15" x14ac:dyDescent="0.25">
      <c r="A137"/>
      <c r="B137"/>
      <c r="C137"/>
      <c r="D137"/>
      <c r="E137"/>
      <c r="F137"/>
    </row>
    <row r="138" spans="1:6" ht="15" x14ac:dyDescent="0.25">
      <c r="A138"/>
      <c r="B138"/>
      <c r="C138"/>
      <c r="D138"/>
      <c r="E138"/>
      <c r="F138"/>
    </row>
    <row r="139" spans="1:6" ht="15" x14ac:dyDescent="0.25">
      <c r="A139"/>
      <c r="B139"/>
      <c r="C139"/>
      <c r="D139"/>
      <c r="E139"/>
      <c r="F139"/>
    </row>
    <row r="140" spans="1:6" ht="15" x14ac:dyDescent="0.25">
      <c r="A140"/>
      <c r="B140"/>
      <c r="C140"/>
      <c r="D140"/>
      <c r="E140"/>
      <c r="F140"/>
    </row>
    <row r="141" spans="1:6" ht="15" x14ac:dyDescent="0.25">
      <c r="A141"/>
      <c r="B141"/>
      <c r="C141"/>
      <c r="D141"/>
      <c r="E141"/>
      <c r="F141"/>
    </row>
    <row r="142" spans="1:6" ht="15" x14ac:dyDescent="0.25">
      <c r="A142"/>
      <c r="B142"/>
      <c r="C142"/>
      <c r="D142"/>
      <c r="E142"/>
      <c r="F142"/>
    </row>
    <row r="143" spans="1:6" ht="15" x14ac:dyDescent="0.25">
      <c r="A143"/>
      <c r="B143"/>
      <c r="C143"/>
      <c r="D143"/>
      <c r="E143"/>
      <c r="F143"/>
    </row>
    <row r="144" spans="1:6" ht="15" x14ac:dyDescent="0.25">
      <c r="A144"/>
      <c r="B144"/>
      <c r="C144"/>
      <c r="D144"/>
      <c r="E144"/>
      <c r="F144"/>
    </row>
    <row r="145" spans="1:6" ht="15" x14ac:dyDescent="0.25">
      <c r="A145"/>
      <c r="B145"/>
      <c r="C145"/>
      <c r="D145"/>
      <c r="E145"/>
      <c r="F145"/>
    </row>
    <row r="146" spans="1:6" ht="15" x14ac:dyDescent="0.25">
      <c r="A146"/>
      <c r="B146"/>
      <c r="C146"/>
      <c r="D146"/>
      <c r="E146"/>
      <c r="F146"/>
    </row>
    <row r="147" spans="1:6" ht="15" x14ac:dyDescent="0.25">
      <c r="A147"/>
      <c r="B147"/>
      <c r="C147"/>
      <c r="D147"/>
      <c r="E147"/>
      <c r="F147"/>
    </row>
    <row r="148" spans="1:6" ht="15" x14ac:dyDescent="0.25">
      <c r="A148"/>
      <c r="B148"/>
      <c r="C148"/>
      <c r="D148"/>
      <c r="E148"/>
      <c r="F148"/>
    </row>
    <row r="149" spans="1:6" ht="15" x14ac:dyDescent="0.25">
      <c r="A149"/>
      <c r="B149"/>
      <c r="C149"/>
      <c r="D149"/>
      <c r="E149"/>
      <c r="F149"/>
    </row>
    <row r="150" spans="1:6" ht="15" x14ac:dyDescent="0.25">
      <c r="A150"/>
      <c r="B150"/>
      <c r="C150"/>
      <c r="D150"/>
      <c r="E150"/>
      <c r="F150"/>
    </row>
  </sheetData>
  <mergeCells count="33">
    <mergeCell ref="B5:E5"/>
    <mergeCell ref="B9:C9"/>
    <mergeCell ref="B11:F11"/>
    <mergeCell ref="B12:F12"/>
    <mergeCell ref="B10:E10"/>
    <mergeCell ref="B37:C37"/>
    <mergeCell ref="B38:C38"/>
    <mergeCell ref="B40:C40"/>
    <mergeCell ref="B41:C41"/>
    <mergeCell ref="B42:C42"/>
    <mergeCell ref="B44:C44"/>
    <mergeCell ref="B61:C61"/>
    <mergeCell ref="B60:C60"/>
    <mergeCell ref="B56:C56"/>
    <mergeCell ref="B57:C57"/>
    <mergeCell ref="B58:C58"/>
    <mergeCell ref="B59:C59"/>
    <mergeCell ref="C68:C69"/>
    <mergeCell ref="D68:D69"/>
    <mergeCell ref="E68:E69"/>
    <mergeCell ref="B35:C35"/>
    <mergeCell ref="B51:C51"/>
    <mergeCell ref="B53:C53"/>
    <mergeCell ref="B54:C54"/>
    <mergeCell ref="B55:C55"/>
    <mergeCell ref="B45:C45"/>
    <mergeCell ref="B46:C46"/>
    <mergeCell ref="B48:C48"/>
    <mergeCell ref="B49:C49"/>
    <mergeCell ref="B50:C50"/>
    <mergeCell ref="B47:C47"/>
    <mergeCell ref="B52:C52"/>
    <mergeCell ref="B43:C43"/>
  </mergeCells>
  <pageMargins left="0.69930555555555596" right="0.69930555555555596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42">
    <tabColor rgb="FF92D050"/>
  </sheetPr>
  <dimension ref="A1:M87"/>
  <sheetViews>
    <sheetView topLeftCell="A3" workbookViewId="0">
      <selection activeCell="H57" sqref="H57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3.28515625" customWidth="1"/>
    <col min="6" max="6" width="10" customWidth="1"/>
    <col min="9" max="9" width="9.5703125" bestFit="1" customWidth="1"/>
    <col min="11" max="11" width="10.1406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550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78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270529.7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'[4]Т17.1'!$E$14</f>
        <v>441484.96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880240.8</v>
      </c>
    </row>
    <row r="18" spans="1:6" x14ac:dyDescent="0.25">
      <c r="A18" s="13"/>
      <c r="B18" s="25" t="s">
        <v>19</v>
      </c>
      <c r="C18" s="26"/>
      <c r="D18" s="27"/>
      <c r="E18" s="15">
        <v>864170.1</v>
      </c>
    </row>
    <row r="19" spans="1:6" x14ac:dyDescent="0.25">
      <c r="A19" s="13"/>
      <c r="B19" s="25" t="s">
        <v>20</v>
      </c>
      <c r="C19" s="26"/>
      <c r="D19" s="27"/>
      <c r="E19" s="16">
        <v>864170.1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13143.24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328</v>
      </c>
      <c r="C23" s="62"/>
      <c r="D23" s="65"/>
      <c r="E23" s="65">
        <v>51117.46</v>
      </c>
      <c r="F23" s="266"/>
    </row>
    <row r="24" spans="1:6" x14ac:dyDescent="0.25">
      <c r="A24" s="13"/>
      <c r="B24" s="62" t="s">
        <v>998</v>
      </c>
      <c r="C24" s="62"/>
      <c r="D24" s="65"/>
      <c r="E24" s="65">
        <v>9229.15</v>
      </c>
    </row>
    <row r="25" spans="1:6" x14ac:dyDescent="0.25">
      <c r="A25" s="13"/>
      <c r="B25" s="62" t="s">
        <v>329</v>
      </c>
      <c r="C25" s="62"/>
      <c r="D25" s="65"/>
      <c r="E25" s="65">
        <v>15459.58</v>
      </c>
    </row>
    <row r="26" spans="1:6" x14ac:dyDescent="0.25">
      <c r="A26" s="13"/>
      <c r="B26" s="62" t="s">
        <v>330</v>
      </c>
      <c r="C26" s="62"/>
      <c r="D26" s="65"/>
      <c r="E26" s="65">
        <v>104751.49</v>
      </c>
    </row>
    <row r="27" spans="1:6" x14ac:dyDescent="0.25">
      <c r="A27" s="13"/>
      <c r="B27" s="62" t="s">
        <v>999</v>
      </c>
      <c r="C27" s="62"/>
      <c r="D27" s="65"/>
      <c r="E27" s="65">
        <v>6281.36</v>
      </c>
    </row>
    <row r="28" spans="1:6" x14ac:dyDescent="0.25">
      <c r="A28" s="13" t="s">
        <v>24</v>
      </c>
      <c r="B28" s="11" t="s">
        <v>36</v>
      </c>
      <c r="C28" s="11"/>
      <c r="D28" s="11"/>
      <c r="E28" s="14"/>
      <c r="F28" s="28"/>
    </row>
    <row r="29" spans="1:6" x14ac:dyDescent="0.25">
      <c r="A29" s="13"/>
      <c r="B29" s="11" t="s">
        <v>38</v>
      </c>
      <c r="C29" s="11"/>
      <c r="D29" s="11"/>
      <c r="E29" s="14"/>
      <c r="F29" s="28"/>
    </row>
    <row r="30" spans="1:6" x14ac:dyDescent="0.25">
      <c r="A30" s="13"/>
      <c r="B30" s="11" t="s">
        <v>37</v>
      </c>
      <c r="C30" s="5"/>
      <c r="D30" s="5"/>
      <c r="E30" s="1"/>
    </row>
    <row r="31" spans="1:6" x14ac:dyDescent="0.25">
      <c r="A31" s="8" t="s">
        <v>27</v>
      </c>
      <c r="B31" s="365" t="s">
        <v>28</v>
      </c>
      <c r="C31" s="366"/>
      <c r="D31" s="6"/>
      <c r="E31" s="12" t="s">
        <v>29</v>
      </c>
    </row>
    <row r="32" spans="1:6" x14ac:dyDescent="0.25">
      <c r="A32" s="8">
        <v>1</v>
      </c>
      <c r="B32" s="9" t="s">
        <v>484</v>
      </c>
      <c r="C32" s="61"/>
      <c r="D32" s="6"/>
      <c r="E32" s="91">
        <f>'[3]Т17,1-21'!$F$10</f>
        <v>98887.823999999993</v>
      </c>
    </row>
    <row r="33" spans="1:13" x14ac:dyDescent="0.25">
      <c r="A33" s="8">
        <v>2</v>
      </c>
      <c r="B33" s="360" t="s">
        <v>380</v>
      </c>
      <c r="C33" s="360"/>
      <c r="D33" s="6"/>
      <c r="E33" s="76">
        <f>'[3]Т17,1-21'!$F$11</f>
        <v>5597.424</v>
      </c>
    </row>
    <row r="34" spans="1:13" x14ac:dyDescent="0.25">
      <c r="A34" s="8">
        <v>3</v>
      </c>
      <c r="B34" s="359" t="s">
        <v>381</v>
      </c>
      <c r="C34" s="359"/>
      <c r="D34" s="6"/>
      <c r="E34" s="76">
        <f>'[3]Т17,1-21'!$F$12</f>
        <v>29230.992000000002</v>
      </c>
    </row>
    <row r="35" spans="1:13" x14ac:dyDescent="0.25">
      <c r="A35" s="8">
        <v>4</v>
      </c>
      <c r="B35" s="31" t="s">
        <v>509</v>
      </c>
      <c r="C35" s="31"/>
      <c r="D35" s="6"/>
      <c r="E35" s="76">
        <f>'[3]Т17,1-21'!$F$13</f>
        <v>11194.848</v>
      </c>
    </row>
    <row r="36" spans="1:13" x14ac:dyDescent="0.25">
      <c r="A36" s="8">
        <v>5</v>
      </c>
      <c r="B36" s="359" t="s">
        <v>2</v>
      </c>
      <c r="C36" s="359"/>
      <c r="D36" s="6"/>
      <c r="E36" s="76">
        <v>1815.44</v>
      </c>
      <c r="I36" s="76"/>
      <c r="K36" s="75"/>
    </row>
    <row r="37" spans="1:13" x14ac:dyDescent="0.25">
      <c r="A37" s="8">
        <v>6</v>
      </c>
      <c r="B37" s="359" t="s">
        <v>3</v>
      </c>
      <c r="C37" s="359"/>
      <c r="D37" s="6"/>
      <c r="E37" s="76">
        <v>4000</v>
      </c>
      <c r="I37" s="76"/>
      <c r="K37" s="75"/>
    </row>
    <row r="38" spans="1:13" x14ac:dyDescent="0.25">
      <c r="A38" s="8">
        <v>7</v>
      </c>
      <c r="B38" s="360" t="s">
        <v>30</v>
      </c>
      <c r="C38" s="360"/>
      <c r="D38" s="6"/>
      <c r="E38" s="76">
        <f>'[3]Т17,1-21'!$F$17</f>
        <v>20212.920000000002</v>
      </c>
    </row>
    <row r="39" spans="1:13" x14ac:dyDescent="0.25">
      <c r="A39" s="8">
        <v>8</v>
      </c>
      <c r="B39" s="359" t="s">
        <v>382</v>
      </c>
      <c r="C39" s="359"/>
      <c r="D39" s="6"/>
      <c r="E39" s="76">
        <v>51004.84</v>
      </c>
      <c r="I39" s="76"/>
      <c r="K39" s="75"/>
    </row>
    <row r="40" spans="1:13" x14ac:dyDescent="0.25">
      <c r="A40" s="8">
        <v>9</v>
      </c>
      <c r="B40" s="359" t="s">
        <v>383</v>
      </c>
      <c r="C40" s="359"/>
      <c r="D40" s="6"/>
      <c r="E40" s="76">
        <v>2310</v>
      </c>
      <c r="I40" s="75"/>
      <c r="K40" s="75"/>
    </row>
    <row r="41" spans="1:13" x14ac:dyDescent="0.25">
      <c r="A41" s="8">
        <v>10</v>
      </c>
      <c r="B41" s="359" t="s">
        <v>385</v>
      </c>
      <c r="C41" s="359"/>
      <c r="D41" s="6"/>
      <c r="E41" s="76">
        <v>85516</v>
      </c>
    </row>
    <row r="42" spans="1:13" x14ac:dyDescent="0.25">
      <c r="A42" s="8">
        <v>11</v>
      </c>
      <c r="B42" s="359" t="s">
        <v>386</v>
      </c>
      <c r="C42" s="359"/>
      <c r="D42" s="6"/>
      <c r="E42" s="76">
        <v>85516</v>
      </c>
      <c r="I42" s="75"/>
      <c r="K42" s="75"/>
    </row>
    <row r="43" spans="1:13" x14ac:dyDescent="0.25">
      <c r="A43" s="8">
        <v>12</v>
      </c>
      <c r="B43" s="359" t="s">
        <v>1253</v>
      </c>
      <c r="C43" s="359"/>
      <c r="D43" s="6"/>
      <c r="E43" s="83">
        <v>0</v>
      </c>
      <c r="K43" s="75"/>
    </row>
    <row r="44" spans="1:13" x14ac:dyDescent="0.25">
      <c r="A44" s="8">
        <v>13</v>
      </c>
      <c r="B44" s="359" t="s">
        <v>393</v>
      </c>
      <c r="C44" s="359"/>
      <c r="D44" s="6"/>
      <c r="E44" s="76">
        <f>'[3]Т17,1-21'!$F$26</f>
        <v>3731.616</v>
      </c>
    </row>
    <row r="45" spans="1:13" x14ac:dyDescent="0.25">
      <c r="A45" s="8">
        <v>14</v>
      </c>
      <c r="B45" s="359" t="s">
        <v>388</v>
      </c>
      <c r="C45" s="359"/>
      <c r="D45" s="6"/>
      <c r="E45" s="76">
        <v>50869.440000000002</v>
      </c>
      <c r="I45" s="75"/>
      <c r="K45" s="75"/>
    </row>
    <row r="46" spans="1:13" x14ac:dyDescent="0.25">
      <c r="A46" s="8">
        <v>15</v>
      </c>
      <c r="B46" s="359" t="s">
        <v>53</v>
      </c>
      <c r="C46" s="359"/>
      <c r="D46" s="6"/>
      <c r="E46" s="76">
        <v>150197.76000000001</v>
      </c>
      <c r="K46" s="75"/>
    </row>
    <row r="47" spans="1:13" x14ac:dyDescent="0.25">
      <c r="A47" s="8">
        <v>16</v>
      </c>
      <c r="B47" s="362" t="s">
        <v>4</v>
      </c>
      <c r="C47" s="363"/>
      <c r="D47" s="6"/>
      <c r="E47" s="76">
        <f>'[3]Т17,1-21'!$F$29</f>
        <v>145222.05599999998</v>
      </c>
    </row>
    <row r="48" spans="1:13" x14ac:dyDescent="0.25">
      <c r="A48" s="8">
        <v>17</v>
      </c>
      <c r="B48" s="359" t="s">
        <v>461</v>
      </c>
      <c r="C48" s="359"/>
      <c r="D48" s="6"/>
      <c r="E48" s="76">
        <f>'[4]Т17.1'!$E$48</f>
        <v>52423.858631700001</v>
      </c>
      <c r="I48" s="75"/>
      <c r="K48" s="75"/>
      <c r="M48" s="86"/>
    </row>
    <row r="49" spans="1:11" x14ac:dyDescent="0.25">
      <c r="A49" s="8">
        <v>18</v>
      </c>
      <c r="B49" s="362" t="s">
        <v>480</v>
      </c>
      <c r="C49" s="363"/>
      <c r="D49" s="6"/>
      <c r="E49" s="76">
        <v>22252.47</v>
      </c>
      <c r="K49" s="75"/>
    </row>
    <row r="50" spans="1:11" x14ac:dyDescent="0.25">
      <c r="A50" s="8">
        <v>19</v>
      </c>
      <c r="B50" s="362" t="s">
        <v>481</v>
      </c>
      <c r="C50" s="363"/>
      <c r="D50" s="6"/>
      <c r="E50" s="76">
        <v>3414.53</v>
      </c>
      <c r="K50" s="75"/>
    </row>
    <row r="51" spans="1:11" x14ac:dyDescent="0.25">
      <c r="A51" s="8">
        <v>20</v>
      </c>
      <c r="B51" s="362" t="s">
        <v>482</v>
      </c>
      <c r="C51" s="363"/>
      <c r="D51" s="6"/>
      <c r="E51" s="76">
        <v>74171.44</v>
      </c>
      <c r="K51" s="75"/>
    </row>
    <row r="52" spans="1:11" x14ac:dyDescent="0.25">
      <c r="A52" s="8">
        <v>21</v>
      </c>
      <c r="B52" s="362" t="s">
        <v>483</v>
      </c>
      <c r="C52" s="363"/>
      <c r="D52" s="6"/>
      <c r="E52" s="76">
        <v>5799.9</v>
      </c>
      <c r="K52" s="75"/>
    </row>
    <row r="53" spans="1:11" x14ac:dyDescent="0.25">
      <c r="A53" s="8">
        <v>22</v>
      </c>
      <c r="B53" s="364" t="s">
        <v>488</v>
      </c>
      <c r="C53" s="364"/>
      <c r="D53" s="6"/>
      <c r="E53" s="83">
        <f>SUM(E32:E52)</f>
        <v>903369.35863170016</v>
      </c>
      <c r="I53" s="159"/>
    </row>
    <row r="54" spans="1:11" x14ac:dyDescent="0.25">
      <c r="A54" s="8">
        <v>23</v>
      </c>
      <c r="B54" s="364" t="s">
        <v>507</v>
      </c>
      <c r="C54" s="361"/>
      <c r="D54" s="6"/>
      <c r="E54" s="83">
        <f>B21+E19</f>
        <v>877313.34</v>
      </c>
      <c r="I54" s="105"/>
    </row>
    <row r="55" spans="1:11" x14ac:dyDescent="0.25">
      <c r="F55" s="79"/>
    </row>
    <row r="56" spans="1:11" x14ac:dyDescent="0.25">
      <c r="A56" s="28" t="s">
        <v>31</v>
      </c>
      <c r="B56" s="5" t="s">
        <v>429</v>
      </c>
    </row>
    <row r="57" spans="1:11" x14ac:dyDescent="0.25">
      <c r="B57" s="11" t="s">
        <v>35</v>
      </c>
    </row>
    <row r="58" spans="1:11" x14ac:dyDescent="0.25">
      <c r="A58" s="38" t="s">
        <v>27</v>
      </c>
      <c r="B58" s="36" t="s">
        <v>39</v>
      </c>
      <c r="C58" s="33" t="s">
        <v>42</v>
      </c>
      <c r="D58" s="298" t="s">
        <v>1067</v>
      </c>
      <c r="E58" s="122" t="s">
        <v>43</v>
      </c>
    </row>
    <row r="59" spans="1:11" x14ac:dyDescent="0.25">
      <c r="A59" s="119" t="s">
        <v>9</v>
      </c>
      <c r="B59" s="298" t="s">
        <v>1092</v>
      </c>
      <c r="C59" s="306" t="s">
        <v>422</v>
      </c>
      <c r="D59" s="57">
        <v>149</v>
      </c>
      <c r="E59" s="57">
        <v>8700</v>
      </c>
    </row>
    <row r="60" spans="1:11" x14ac:dyDescent="0.25">
      <c r="A60" s="119" t="s">
        <v>13</v>
      </c>
      <c r="B60" s="298" t="s">
        <v>1100</v>
      </c>
      <c r="C60" s="306" t="s">
        <v>424</v>
      </c>
      <c r="D60" s="57">
        <v>134</v>
      </c>
      <c r="E60" s="57">
        <v>14200</v>
      </c>
    </row>
    <row r="61" spans="1:11" x14ac:dyDescent="0.25">
      <c r="A61" s="120">
        <v>3</v>
      </c>
      <c r="B61" s="298" t="s">
        <v>1092</v>
      </c>
      <c r="C61" s="306" t="s">
        <v>424</v>
      </c>
      <c r="D61" s="57">
        <v>133</v>
      </c>
      <c r="E61" s="57">
        <v>9200</v>
      </c>
    </row>
    <row r="62" spans="1:11" x14ac:dyDescent="0.25">
      <c r="A62" s="120">
        <v>4</v>
      </c>
      <c r="B62" s="298" t="s">
        <v>1132</v>
      </c>
      <c r="C62" s="315" t="s">
        <v>432</v>
      </c>
      <c r="D62" s="110">
        <v>99</v>
      </c>
      <c r="E62" s="110">
        <v>7010</v>
      </c>
    </row>
    <row r="63" spans="1:11" x14ac:dyDescent="0.25">
      <c r="A63" s="110">
        <v>5</v>
      </c>
      <c r="B63" s="325" t="s">
        <v>1218</v>
      </c>
      <c r="C63" s="326" t="s">
        <v>436</v>
      </c>
      <c r="D63" s="57">
        <v>15</v>
      </c>
      <c r="E63" s="57">
        <v>5000</v>
      </c>
    </row>
    <row r="64" spans="1:11" x14ac:dyDescent="0.25">
      <c r="A64" s="110">
        <v>6</v>
      </c>
      <c r="B64" s="325" t="s">
        <v>1219</v>
      </c>
      <c r="C64" s="326" t="s">
        <v>436</v>
      </c>
      <c r="D64" s="57">
        <v>14</v>
      </c>
      <c r="E64" s="57">
        <v>6000</v>
      </c>
    </row>
    <row r="65" spans="1:6" x14ac:dyDescent="0.25">
      <c r="A65" s="110"/>
      <c r="B65" s="113"/>
      <c r="C65" s="319"/>
      <c r="D65" s="110"/>
      <c r="E65" s="110"/>
    </row>
    <row r="66" spans="1:6" x14ac:dyDescent="0.25">
      <c r="A66" s="28" t="s">
        <v>32</v>
      </c>
      <c r="B66" s="28" t="s">
        <v>44</v>
      </c>
      <c r="C66" s="28"/>
      <c r="D66" s="28"/>
      <c r="E66" s="28"/>
      <c r="F66" s="28"/>
    </row>
    <row r="67" spans="1:6" x14ac:dyDescent="0.25">
      <c r="B67" s="28" t="s">
        <v>45</v>
      </c>
      <c r="C67" s="28"/>
      <c r="D67" s="28"/>
      <c r="E67" s="28"/>
      <c r="F67" s="28"/>
    </row>
    <row r="68" spans="1:6" x14ac:dyDescent="0.25">
      <c r="B68" s="28" t="s">
        <v>46</v>
      </c>
      <c r="C68" s="28"/>
      <c r="D68" s="28"/>
      <c r="E68" s="28"/>
      <c r="F68" s="28"/>
    </row>
    <row r="69" spans="1:6" x14ac:dyDescent="0.25">
      <c r="B69" s="51" t="s">
        <v>54</v>
      </c>
      <c r="C69" s="29"/>
      <c r="D69" s="29"/>
      <c r="E69" s="29"/>
      <c r="F69" s="29"/>
    </row>
    <row r="70" spans="1:6" x14ac:dyDescent="0.25">
      <c r="B70" s="29" t="s">
        <v>48</v>
      </c>
      <c r="C70" s="29"/>
      <c r="D70" s="29"/>
      <c r="E70" s="29"/>
      <c r="F70" s="29"/>
    </row>
    <row r="71" spans="1:6" x14ac:dyDescent="0.25">
      <c r="B71" s="29" t="s">
        <v>49</v>
      </c>
      <c r="C71" s="29"/>
      <c r="D71" s="29"/>
      <c r="E71" s="29"/>
      <c r="F71" s="29"/>
    </row>
    <row r="74" spans="1:6" x14ac:dyDescent="0.25">
      <c r="B74" s="141" t="s">
        <v>129</v>
      </c>
    </row>
    <row r="87" spans="1:1" x14ac:dyDescent="0.25">
      <c r="A87" t="s">
        <v>5</v>
      </c>
    </row>
  </sheetData>
  <mergeCells count="27">
    <mergeCell ref="B47:C47"/>
    <mergeCell ref="B48:C48"/>
    <mergeCell ref="B53:C53"/>
    <mergeCell ref="B54:C54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B11:F11"/>
    <mergeCell ref="B12:F12"/>
    <mergeCell ref="B5:E5"/>
    <mergeCell ref="B9:C9"/>
    <mergeCell ref="B10:E10"/>
    <mergeCell ref="B38:C38"/>
    <mergeCell ref="B39:C39"/>
    <mergeCell ref="B40:C40"/>
    <mergeCell ref="B41:C41"/>
    <mergeCell ref="B31:C31"/>
    <mergeCell ref="B33:C33"/>
    <mergeCell ref="B34:C34"/>
    <mergeCell ref="B36:C36"/>
    <mergeCell ref="B37:C37"/>
  </mergeCells>
  <pageMargins left="0.69930555555555596" right="0.69930555555555596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43">
    <tabColor rgb="FF92D050"/>
  </sheetPr>
  <dimension ref="A1:L95"/>
  <sheetViews>
    <sheetView topLeftCell="A6" workbookViewId="0">
      <selection activeCell="I64" sqref="I64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5703125" customWidth="1"/>
    <col min="6" max="6" width="10" customWidth="1"/>
    <col min="10" max="10" width="9.5703125" bestFit="1" customWidth="1"/>
    <col min="12" max="12" width="11.285156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551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103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107794.89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'[4]Т17.2'!$E$14</f>
        <v>186479.44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914940.04</v>
      </c>
    </row>
    <row r="18" spans="1:6" x14ac:dyDescent="0.25">
      <c r="A18" s="13"/>
      <c r="B18" s="25" t="s">
        <v>19</v>
      </c>
      <c r="C18" s="26"/>
      <c r="D18" s="27"/>
      <c r="E18" s="15">
        <v>916391.5</v>
      </c>
    </row>
    <row r="19" spans="1:6" x14ac:dyDescent="0.25">
      <c r="A19" s="13"/>
      <c r="B19" s="25" t="s">
        <v>20</v>
      </c>
      <c r="C19" s="26"/>
      <c r="D19" s="27"/>
      <c r="E19" s="16">
        <v>916391.5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17103.240000000002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1000</v>
      </c>
      <c r="C23" s="62"/>
      <c r="D23" s="65"/>
      <c r="E23" s="65">
        <v>12690.89</v>
      </c>
      <c r="F23" s="266"/>
    </row>
    <row r="24" spans="1:6" x14ac:dyDescent="0.25">
      <c r="A24" s="13"/>
      <c r="B24" s="62" t="s">
        <v>1001</v>
      </c>
      <c r="C24" s="62"/>
      <c r="D24" s="65"/>
      <c r="E24" s="65">
        <v>4193.9799999999996</v>
      </c>
    </row>
    <row r="25" spans="1:6" x14ac:dyDescent="0.25">
      <c r="A25" s="13"/>
      <c r="B25" s="62" t="s">
        <v>1002</v>
      </c>
      <c r="C25" s="62"/>
      <c r="D25" s="65"/>
      <c r="E25" s="65">
        <v>4820.09</v>
      </c>
    </row>
    <row r="26" spans="1:6" x14ac:dyDescent="0.25">
      <c r="A26" s="13"/>
      <c r="B26" s="62" t="s">
        <v>331</v>
      </c>
      <c r="C26" s="62"/>
      <c r="D26" s="65"/>
      <c r="E26" s="65">
        <v>12944.45</v>
      </c>
    </row>
    <row r="27" spans="1:6" x14ac:dyDescent="0.25">
      <c r="A27" s="13"/>
      <c r="B27" s="62" t="s">
        <v>1003</v>
      </c>
      <c r="C27" s="62"/>
      <c r="D27" s="65"/>
      <c r="E27" s="65">
        <v>3957.4</v>
      </c>
    </row>
    <row r="28" spans="1:6" x14ac:dyDescent="0.25">
      <c r="A28" s="13" t="s">
        <v>24</v>
      </c>
      <c r="B28" s="11" t="s">
        <v>36</v>
      </c>
      <c r="C28" s="11"/>
      <c r="D28" s="11"/>
      <c r="E28" s="14"/>
      <c r="F28" s="28"/>
    </row>
    <row r="29" spans="1:6" x14ac:dyDescent="0.25">
      <c r="A29" s="13"/>
      <c r="B29" s="11" t="s">
        <v>38</v>
      </c>
      <c r="C29" s="11"/>
      <c r="D29" s="11"/>
      <c r="E29" s="14"/>
      <c r="F29" s="28"/>
    </row>
    <row r="30" spans="1:6" x14ac:dyDescent="0.25">
      <c r="A30" s="13"/>
      <c r="B30" s="11" t="s">
        <v>37</v>
      </c>
      <c r="C30" s="5"/>
      <c r="D30" s="5"/>
      <c r="E30" s="1"/>
    </row>
    <row r="31" spans="1:6" x14ac:dyDescent="0.25">
      <c r="A31" s="13"/>
      <c r="B31" s="24" t="s">
        <v>25</v>
      </c>
      <c r="C31" s="5"/>
      <c r="D31" s="5"/>
      <c r="E31" s="1"/>
    </row>
    <row r="32" spans="1:6" x14ac:dyDescent="0.25">
      <c r="A32" s="13"/>
      <c r="B32" s="24" t="s">
        <v>26</v>
      </c>
      <c r="C32" s="5"/>
      <c r="D32" s="5"/>
      <c r="E32" s="1"/>
    </row>
    <row r="33" spans="1:12" x14ac:dyDescent="0.25">
      <c r="A33" s="13"/>
      <c r="B33" s="24"/>
      <c r="C33" s="5"/>
      <c r="D33" s="5"/>
      <c r="E33" s="1"/>
    </row>
    <row r="34" spans="1:12" x14ac:dyDescent="0.25">
      <c r="A34" s="8" t="s">
        <v>27</v>
      </c>
      <c r="B34" s="365" t="s">
        <v>28</v>
      </c>
      <c r="C34" s="366"/>
      <c r="D34" s="6"/>
      <c r="E34" s="12" t="s">
        <v>29</v>
      </c>
    </row>
    <row r="35" spans="1:12" x14ac:dyDescent="0.25">
      <c r="A35" s="8">
        <v>1</v>
      </c>
      <c r="B35" s="9" t="s">
        <v>484</v>
      </c>
      <c r="C35" s="61"/>
      <c r="D35" s="6"/>
      <c r="E35" s="76">
        <f>'[3]Т17,2-21'!$F$10</f>
        <v>82230.09599999999</v>
      </c>
    </row>
    <row r="36" spans="1:12" x14ac:dyDescent="0.25">
      <c r="A36" s="8">
        <v>2</v>
      </c>
      <c r="B36" s="360" t="s">
        <v>380</v>
      </c>
      <c r="C36" s="360"/>
      <c r="D36" s="6"/>
      <c r="E36" s="88">
        <f>'[3]Т17,2-21'!$F$11</f>
        <v>6325.3919999999998</v>
      </c>
    </row>
    <row r="37" spans="1:12" x14ac:dyDescent="0.25">
      <c r="A37" s="8">
        <v>3</v>
      </c>
      <c r="B37" s="359" t="s">
        <v>381</v>
      </c>
      <c r="C37" s="359"/>
      <c r="D37" s="6"/>
      <c r="E37" s="76">
        <f>'[3]Т17,2-21'!$F$12</f>
        <v>25934.107199999999</v>
      </c>
    </row>
    <row r="38" spans="1:12" x14ac:dyDescent="0.25">
      <c r="A38" s="8">
        <v>4</v>
      </c>
      <c r="B38" s="31" t="s">
        <v>509</v>
      </c>
      <c r="C38" s="31"/>
      <c r="D38" s="6"/>
      <c r="E38" s="76">
        <f>'[3]Т17,2-21'!$F$13</f>
        <v>4427.7744000000002</v>
      </c>
    </row>
    <row r="39" spans="1:12" x14ac:dyDescent="0.25">
      <c r="A39" s="8">
        <v>5</v>
      </c>
      <c r="B39" s="359" t="s">
        <v>2</v>
      </c>
      <c r="C39" s="359"/>
      <c r="D39" s="6"/>
      <c r="E39" s="88">
        <v>1815.44</v>
      </c>
      <c r="J39" s="88"/>
      <c r="L39" s="75"/>
    </row>
    <row r="40" spans="1:12" x14ac:dyDescent="0.25">
      <c r="A40" s="8">
        <v>6</v>
      </c>
      <c r="B40" s="359" t="s">
        <v>3</v>
      </c>
      <c r="C40" s="359"/>
      <c r="D40" s="6"/>
      <c r="E40" s="88">
        <v>4000</v>
      </c>
      <c r="J40" s="88"/>
      <c r="L40" s="75"/>
    </row>
    <row r="41" spans="1:12" x14ac:dyDescent="0.25">
      <c r="A41" s="8">
        <v>7</v>
      </c>
      <c r="B41" s="360" t="s">
        <v>30</v>
      </c>
      <c r="C41" s="360"/>
      <c r="D41" s="6"/>
      <c r="E41" s="88">
        <f>'[3]Т17,2-21'!$F$17</f>
        <v>20557.523999999998</v>
      </c>
    </row>
    <row r="42" spans="1:12" x14ac:dyDescent="0.25">
      <c r="A42" s="8">
        <v>8</v>
      </c>
      <c r="B42" s="359" t="s">
        <v>382</v>
      </c>
      <c r="C42" s="359"/>
      <c r="D42" s="6"/>
      <c r="E42" s="76">
        <v>384.56</v>
      </c>
      <c r="J42" s="76"/>
      <c r="L42" s="75"/>
    </row>
    <row r="43" spans="1:12" x14ac:dyDescent="0.25">
      <c r="A43" s="8">
        <v>9</v>
      </c>
      <c r="B43" s="359" t="s">
        <v>383</v>
      </c>
      <c r="C43" s="359"/>
      <c r="D43" s="6"/>
      <c r="E43" s="76">
        <v>2213.89</v>
      </c>
      <c r="J43" s="76"/>
      <c r="L43" s="75"/>
    </row>
    <row r="44" spans="1:12" x14ac:dyDescent="0.25">
      <c r="A44" s="8">
        <v>10</v>
      </c>
      <c r="B44" s="428" t="s">
        <v>1254</v>
      </c>
      <c r="C44" s="360"/>
      <c r="D44" s="6"/>
      <c r="E44" s="76">
        <v>2543.19</v>
      </c>
      <c r="L44" s="75"/>
    </row>
    <row r="45" spans="1:12" x14ac:dyDescent="0.25">
      <c r="A45" s="8">
        <v>11</v>
      </c>
      <c r="B45" s="359" t="s">
        <v>385</v>
      </c>
      <c r="C45" s="359"/>
      <c r="D45" s="6"/>
      <c r="E45" s="76">
        <v>85392.79</v>
      </c>
    </row>
    <row r="46" spans="1:12" x14ac:dyDescent="0.25">
      <c r="A46" s="8">
        <v>12</v>
      </c>
      <c r="B46" s="359" t="s">
        <v>386</v>
      </c>
      <c r="C46" s="359"/>
      <c r="D46" s="6"/>
      <c r="E46" s="76">
        <v>86657.87</v>
      </c>
      <c r="J46" s="75"/>
      <c r="L46" s="75"/>
    </row>
    <row r="47" spans="1:12" x14ac:dyDescent="0.25">
      <c r="A47" s="8">
        <v>13</v>
      </c>
      <c r="B47" s="359" t="s">
        <v>387</v>
      </c>
      <c r="C47" s="359"/>
      <c r="D47" s="6"/>
      <c r="E47" s="76">
        <v>83495</v>
      </c>
      <c r="J47" s="75"/>
      <c r="L47" s="75"/>
    </row>
    <row r="48" spans="1:12" x14ac:dyDescent="0.25">
      <c r="A48" s="8">
        <v>14</v>
      </c>
      <c r="B48" s="359" t="s">
        <v>393</v>
      </c>
      <c r="C48" s="359"/>
      <c r="D48" s="6"/>
      <c r="E48" s="76">
        <f>'[3]Т17,2-21'!$F$27</f>
        <v>3795.2351999999996</v>
      </c>
    </row>
    <row r="49" spans="1:12" x14ac:dyDescent="0.25">
      <c r="A49" s="8">
        <v>15</v>
      </c>
      <c r="B49" s="359" t="s">
        <v>388</v>
      </c>
      <c r="C49" s="359"/>
      <c r="D49" s="6"/>
      <c r="E49" s="76">
        <v>180867.73</v>
      </c>
      <c r="J49" s="75"/>
      <c r="L49" s="75"/>
    </row>
    <row r="50" spans="1:12" x14ac:dyDescent="0.25">
      <c r="A50" s="8">
        <v>16</v>
      </c>
      <c r="B50" s="359" t="s">
        <v>53</v>
      </c>
      <c r="C50" s="359"/>
      <c r="D50" s="6"/>
      <c r="E50" s="76">
        <v>150270.6</v>
      </c>
      <c r="L50" s="75"/>
    </row>
    <row r="51" spans="1:12" x14ac:dyDescent="0.25">
      <c r="A51" s="8">
        <v>17</v>
      </c>
      <c r="B51" s="362" t="s">
        <v>4</v>
      </c>
      <c r="C51" s="363"/>
      <c r="D51" s="6"/>
      <c r="E51" s="76">
        <f>'[3]Т17,2-21'!$F$30</f>
        <v>140739.97200000001</v>
      </c>
    </row>
    <row r="52" spans="1:12" x14ac:dyDescent="0.25">
      <c r="A52" s="8">
        <v>18</v>
      </c>
      <c r="B52" s="359" t="s">
        <v>461</v>
      </c>
      <c r="C52" s="359"/>
      <c r="D52" s="6"/>
      <c r="E52" s="76">
        <f>'[4]Т17.2'!$E$52</f>
        <v>55780.978188699999</v>
      </c>
      <c r="J52" s="75"/>
      <c r="L52" s="75"/>
    </row>
    <row r="53" spans="1:12" x14ac:dyDescent="0.25">
      <c r="A53" s="8">
        <v>19</v>
      </c>
      <c r="B53" s="362" t="s">
        <v>480</v>
      </c>
      <c r="C53" s="363"/>
      <c r="D53" s="6"/>
      <c r="E53" s="76">
        <v>23777.66</v>
      </c>
      <c r="L53" s="75"/>
    </row>
    <row r="54" spans="1:12" x14ac:dyDescent="0.25">
      <c r="A54" s="8">
        <v>20</v>
      </c>
      <c r="B54" s="362" t="s">
        <v>481</v>
      </c>
      <c r="C54" s="363"/>
      <c r="D54" s="6"/>
      <c r="E54" s="76">
        <v>3648.35</v>
      </c>
      <c r="L54" s="75"/>
    </row>
    <row r="55" spans="1:12" x14ac:dyDescent="0.25">
      <c r="A55" s="8">
        <v>21</v>
      </c>
      <c r="B55" s="362" t="s">
        <v>482</v>
      </c>
      <c r="C55" s="363"/>
      <c r="D55" s="6"/>
      <c r="E55" s="76">
        <v>68358.77</v>
      </c>
      <c r="L55" s="75"/>
    </row>
    <row r="56" spans="1:12" x14ac:dyDescent="0.25">
      <c r="A56" s="8">
        <v>22</v>
      </c>
      <c r="B56" s="362" t="s">
        <v>483</v>
      </c>
      <c r="C56" s="363"/>
      <c r="D56" s="6"/>
      <c r="E56" s="76">
        <v>6198.84</v>
      </c>
      <c r="L56" s="75"/>
    </row>
    <row r="57" spans="1:12" x14ac:dyDescent="0.25">
      <c r="A57" s="8">
        <v>23</v>
      </c>
      <c r="B57" s="364" t="s">
        <v>488</v>
      </c>
      <c r="C57" s="364"/>
      <c r="D57" s="6"/>
      <c r="E57" s="83">
        <f>SUM(E35:E56)</f>
        <v>1039415.7689887</v>
      </c>
      <c r="J57" s="159"/>
    </row>
    <row r="58" spans="1:12" x14ac:dyDescent="0.25">
      <c r="A58" s="8">
        <v>24</v>
      </c>
      <c r="B58" s="364" t="s">
        <v>507</v>
      </c>
      <c r="C58" s="361"/>
      <c r="D58" s="6"/>
      <c r="E58" s="83">
        <f>B21+E19</f>
        <v>933494.74</v>
      </c>
      <c r="J58" s="105"/>
    </row>
    <row r="59" spans="1:12" x14ac:dyDescent="0.25">
      <c r="F59" s="79"/>
    </row>
    <row r="60" spans="1:12" x14ac:dyDescent="0.25">
      <c r="A60" s="28" t="s">
        <v>31</v>
      </c>
      <c r="B60" s="11" t="s">
        <v>34</v>
      </c>
    </row>
    <row r="61" spans="1:12" x14ac:dyDescent="0.25">
      <c r="B61" s="11" t="s">
        <v>35</v>
      </c>
    </row>
    <row r="62" spans="1:12" x14ac:dyDescent="0.25">
      <c r="A62" s="38" t="s">
        <v>27</v>
      </c>
      <c r="B62" s="36" t="s">
        <v>39</v>
      </c>
      <c r="C62" s="122" t="s">
        <v>42</v>
      </c>
      <c r="D62" s="306" t="s">
        <v>1067</v>
      </c>
      <c r="E62" s="122" t="s">
        <v>43</v>
      </c>
    </row>
    <row r="63" spans="1:12" x14ac:dyDescent="0.25">
      <c r="A63" s="119" t="s">
        <v>9</v>
      </c>
      <c r="B63" s="252" t="s">
        <v>679</v>
      </c>
      <c r="C63" s="313" t="s">
        <v>62</v>
      </c>
      <c r="D63" s="373">
        <v>35</v>
      </c>
      <c r="E63" s="373">
        <v>63504</v>
      </c>
    </row>
    <row r="64" spans="1:12" x14ac:dyDescent="0.25">
      <c r="A64" s="119">
        <v>2</v>
      </c>
      <c r="B64" s="252" t="s">
        <v>680</v>
      </c>
      <c r="C64" s="313" t="s">
        <v>62</v>
      </c>
      <c r="D64" s="374"/>
      <c r="E64" s="374"/>
    </row>
    <row r="65" spans="1:6" x14ac:dyDescent="0.25">
      <c r="A65" s="119">
        <v>3</v>
      </c>
      <c r="B65" s="298" t="s">
        <v>1093</v>
      </c>
      <c r="C65" s="306" t="s">
        <v>422</v>
      </c>
      <c r="D65" s="57">
        <v>146</v>
      </c>
      <c r="E65" s="57">
        <v>9200</v>
      </c>
    </row>
    <row r="66" spans="1:6" x14ac:dyDescent="0.25">
      <c r="A66" s="119">
        <v>4</v>
      </c>
      <c r="B66" s="298" t="s">
        <v>1094</v>
      </c>
      <c r="C66" s="306" t="s">
        <v>422</v>
      </c>
      <c r="D66" s="57">
        <v>145</v>
      </c>
      <c r="E66" s="57">
        <v>9700</v>
      </c>
    </row>
    <row r="67" spans="1:6" x14ac:dyDescent="0.25">
      <c r="A67" s="119">
        <v>5</v>
      </c>
      <c r="B67" s="298" t="s">
        <v>1095</v>
      </c>
      <c r="C67" s="306" t="s">
        <v>422</v>
      </c>
      <c r="D67" s="57">
        <v>144</v>
      </c>
      <c r="E67" s="57">
        <v>8200</v>
      </c>
    </row>
    <row r="68" spans="1:6" x14ac:dyDescent="0.25">
      <c r="A68" s="119">
        <v>6</v>
      </c>
      <c r="B68" s="325" t="s">
        <v>1193</v>
      </c>
      <c r="C68" s="326" t="s">
        <v>434</v>
      </c>
      <c r="D68" s="57">
        <v>38</v>
      </c>
      <c r="E68" s="57">
        <v>15500</v>
      </c>
    </row>
    <row r="69" spans="1:6" x14ac:dyDescent="0.25">
      <c r="A69" s="119">
        <v>7</v>
      </c>
      <c r="B69" s="325" t="s">
        <v>1211</v>
      </c>
      <c r="C69" s="326" t="s">
        <v>436</v>
      </c>
      <c r="D69" s="57">
        <v>21</v>
      </c>
      <c r="E69" s="57">
        <v>5500</v>
      </c>
    </row>
    <row r="70" spans="1:6" x14ac:dyDescent="0.25">
      <c r="A70" s="119">
        <v>8</v>
      </c>
      <c r="B70" s="325" t="s">
        <v>1215</v>
      </c>
      <c r="C70" s="326" t="s">
        <v>436</v>
      </c>
      <c r="D70" s="57">
        <v>20</v>
      </c>
      <c r="E70" s="57">
        <v>6000</v>
      </c>
    </row>
    <row r="71" spans="1:6" x14ac:dyDescent="0.25">
      <c r="A71" s="120">
        <v>9</v>
      </c>
      <c r="B71" s="325" t="s">
        <v>1216</v>
      </c>
      <c r="C71" s="326" t="s">
        <v>436</v>
      </c>
      <c r="D71" s="57">
        <v>19</v>
      </c>
      <c r="E71" s="57">
        <v>6500</v>
      </c>
    </row>
    <row r="72" spans="1:6" x14ac:dyDescent="0.25">
      <c r="A72" s="43"/>
      <c r="B72" s="253"/>
      <c r="C72" s="309"/>
      <c r="D72" s="110"/>
      <c r="E72" s="110"/>
    </row>
    <row r="73" spans="1:6" x14ac:dyDescent="0.25">
      <c r="A73" s="43"/>
      <c r="B73" s="253"/>
      <c r="C73" s="309"/>
      <c r="D73" s="110"/>
      <c r="E73" s="110"/>
    </row>
    <row r="74" spans="1:6" x14ac:dyDescent="0.25">
      <c r="A74" s="28" t="s">
        <v>32</v>
      </c>
      <c r="B74" s="28" t="s">
        <v>44</v>
      </c>
      <c r="C74" s="28"/>
      <c r="D74" s="28"/>
      <c r="E74" s="28"/>
      <c r="F74" s="28"/>
    </row>
    <row r="75" spans="1:6" x14ac:dyDescent="0.25">
      <c r="B75" s="28" t="s">
        <v>45</v>
      </c>
      <c r="C75" s="28"/>
      <c r="D75" s="28"/>
      <c r="E75" s="28"/>
      <c r="F75" s="28"/>
    </row>
    <row r="76" spans="1:6" x14ac:dyDescent="0.25">
      <c r="B76" s="28" t="s">
        <v>46</v>
      </c>
      <c r="C76" s="28"/>
      <c r="D76" s="28"/>
      <c r="E76" s="28"/>
      <c r="F76" s="28"/>
    </row>
    <row r="77" spans="1:6" x14ac:dyDescent="0.25">
      <c r="B77" s="51" t="s">
        <v>54</v>
      </c>
      <c r="C77" s="29"/>
      <c r="D77" s="29"/>
      <c r="E77" s="29"/>
      <c r="F77" s="29"/>
    </row>
    <row r="78" spans="1:6" x14ac:dyDescent="0.25">
      <c r="B78" s="29" t="s">
        <v>48</v>
      </c>
      <c r="C78" s="29"/>
      <c r="D78" s="29"/>
      <c r="E78" s="29"/>
      <c r="F78" s="29"/>
    </row>
    <row r="79" spans="1:6" x14ac:dyDescent="0.25">
      <c r="B79" s="29" t="s">
        <v>49</v>
      </c>
      <c r="C79" s="29"/>
      <c r="D79" s="29"/>
      <c r="E79" s="29"/>
      <c r="F79" s="29"/>
    </row>
    <row r="82" spans="1:2" x14ac:dyDescent="0.25">
      <c r="B82" s="142" t="s">
        <v>452</v>
      </c>
    </row>
    <row r="95" spans="1:2" x14ac:dyDescent="0.25">
      <c r="A95" t="s">
        <v>5</v>
      </c>
    </row>
  </sheetData>
  <mergeCells count="30">
    <mergeCell ref="E63:E64"/>
    <mergeCell ref="B51:C51"/>
    <mergeCell ref="B52:C52"/>
    <mergeCell ref="B57:C57"/>
    <mergeCell ref="B58:C58"/>
    <mergeCell ref="B53:C53"/>
    <mergeCell ref="B54:C54"/>
    <mergeCell ref="B55:C55"/>
    <mergeCell ref="B56:C56"/>
    <mergeCell ref="D63:D64"/>
    <mergeCell ref="B46:C46"/>
    <mergeCell ref="B47:C47"/>
    <mergeCell ref="B48:C48"/>
    <mergeCell ref="B49:C49"/>
    <mergeCell ref="B50:C50"/>
    <mergeCell ref="B11:F11"/>
    <mergeCell ref="B12:F12"/>
    <mergeCell ref="B5:E5"/>
    <mergeCell ref="B9:C9"/>
    <mergeCell ref="B10:E10"/>
    <mergeCell ref="B34:C34"/>
    <mergeCell ref="B36:C36"/>
    <mergeCell ref="B37:C37"/>
    <mergeCell ref="B39:C39"/>
    <mergeCell ref="B40:C40"/>
    <mergeCell ref="B41:C41"/>
    <mergeCell ref="B42:C42"/>
    <mergeCell ref="B43:C43"/>
    <mergeCell ref="B44:C44"/>
    <mergeCell ref="B45:C45"/>
  </mergeCells>
  <pageMargins left="0.69930555555555596" right="0.69930555555555596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Лист44">
    <tabColor rgb="FF92D050"/>
  </sheetPr>
  <dimension ref="A1:L81"/>
  <sheetViews>
    <sheetView topLeftCell="A12" workbookViewId="0">
      <selection activeCell="H62" sqref="H62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7109375" customWidth="1"/>
    <col min="6" max="6" width="10" customWidth="1"/>
    <col min="9" max="9" width="9.5703125" bestFit="1" customWidth="1"/>
    <col min="11" max="11" width="11.425781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720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104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592974.09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[4]Т18!$E$14</f>
        <v>542823.73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07">
        <v>1049684.1399999999</v>
      </c>
    </row>
    <row r="18" spans="1:6" x14ac:dyDescent="0.25">
      <c r="A18" s="13"/>
      <c r="B18" s="25" t="s">
        <v>19</v>
      </c>
      <c r="C18" s="26"/>
      <c r="D18" s="27"/>
      <c r="E18" s="107">
        <v>962699.17</v>
      </c>
    </row>
    <row r="19" spans="1:6" x14ac:dyDescent="0.25">
      <c r="A19" s="13"/>
      <c r="B19" s="25" t="s">
        <v>20</v>
      </c>
      <c r="C19" s="26"/>
      <c r="D19" s="27"/>
      <c r="E19" s="277">
        <v>962699.17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19293.84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1006</v>
      </c>
      <c r="C23" s="62"/>
      <c r="D23" s="65"/>
      <c r="E23" s="65">
        <v>4774.13</v>
      </c>
      <c r="F23" s="266"/>
    </row>
    <row r="24" spans="1:6" x14ac:dyDescent="0.25">
      <c r="A24" s="13"/>
      <c r="B24" s="62" t="s">
        <v>1005</v>
      </c>
      <c r="C24" s="62"/>
      <c r="D24" s="65"/>
      <c r="E24" s="65">
        <v>220452.85</v>
      </c>
    </row>
    <row r="25" spans="1:6" x14ac:dyDescent="0.25">
      <c r="A25" s="13"/>
      <c r="B25" s="62" t="s">
        <v>332</v>
      </c>
      <c r="C25" s="62"/>
      <c r="D25" s="65"/>
      <c r="E25" s="65">
        <v>94621.24</v>
      </c>
    </row>
    <row r="26" spans="1:6" x14ac:dyDescent="0.25">
      <c r="A26" s="13"/>
      <c r="B26" s="62" t="s">
        <v>333</v>
      </c>
      <c r="C26" s="62"/>
      <c r="D26" s="65"/>
      <c r="E26" s="65">
        <v>23166.97</v>
      </c>
    </row>
    <row r="27" spans="1:6" x14ac:dyDescent="0.25">
      <c r="A27" s="13"/>
      <c r="B27" s="62" t="s">
        <v>1004</v>
      </c>
      <c r="C27" s="62"/>
      <c r="D27" s="65"/>
      <c r="E27" s="65">
        <v>7089.33</v>
      </c>
    </row>
    <row r="28" spans="1:6" x14ac:dyDescent="0.25">
      <c r="A28" s="13"/>
      <c r="B28" s="62" t="s">
        <v>334</v>
      </c>
      <c r="C28" s="62"/>
      <c r="D28" s="65"/>
      <c r="E28" s="65">
        <v>24949.200000000001</v>
      </c>
    </row>
    <row r="29" spans="1:6" x14ac:dyDescent="0.25">
      <c r="A29" s="13"/>
      <c r="B29" s="62" t="s">
        <v>335</v>
      </c>
      <c r="C29" s="62"/>
      <c r="D29" s="65"/>
      <c r="E29" s="65">
        <v>95151.45</v>
      </c>
    </row>
    <row r="30" spans="1:6" x14ac:dyDescent="0.25">
      <c r="A30" s="13"/>
      <c r="B30" s="24"/>
      <c r="C30" s="5"/>
      <c r="D30" s="5"/>
      <c r="E30" s="1"/>
    </row>
    <row r="31" spans="1:6" x14ac:dyDescent="0.25">
      <c r="A31" s="13" t="s">
        <v>24</v>
      </c>
      <c r="B31" s="11" t="s">
        <v>36</v>
      </c>
      <c r="C31" s="11"/>
      <c r="D31" s="11"/>
      <c r="E31" s="14"/>
      <c r="F31" s="28"/>
    </row>
    <row r="32" spans="1:6" x14ac:dyDescent="0.25">
      <c r="A32" s="13"/>
      <c r="B32" s="11" t="s">
        <v>38</v>
      </c>
      <c r="C32" s="11"/>
      <c r="D32" s="11"/>
      <c r="E32" s="14"/>
      <c r="F32" s="28"/>
    </row>
    <row r="33" spans="1:11" x14ac:dyDescent="0.25">
      <c r="A33" s="13"/>
      <c r="B33" s="11" t="s">
        <v>37</v>
      </c>
      <c r="C33" s="5"/>
      <c r="D33" s="5"/>
      <c r="E33" s="1"/>
    </row>
    <row r="34" spans="1:11" x14ac:dyDescent="0.25">
      <c r="A34" s="8" t="s">
        <v>27</v>
      </c>
      <c r="B34" s="365" t="s">
        <v>28</v>
      </c>
      <c r="C34" s="366"/>
      <c r="D34" s="6"/>
      <c r="E34" s="12" t="s">
        <v>29</v>
      </c>
    </row>
    <row r="35" spans="1:11" x14ac:dyDescent="0.25">
      <c r="A35" s="8">
        <v>1</v>
      </c>
      <c r="B35" s="9" t="s">
        <v>484</v>
      </c>
      <c r="C35" s="61"/>
      <c r="D35" s="6"/>
      <c r="E35" s="91">
        <f>'[3]Т18-21'!$F$10</f>
        <v>176476.32</v>
      </c>
    </row>
    <row r="36" spans="1:11" x14ac:dyDescent="0.25">
      <c r="A36" s="8">
        <v>2</v>
      </c>
      <c r="B36" s="360" t="s">
        <v>380</v>
      </c>
      <c r="C36" s="360"/>
      <c r="D36" s="6"/>
      <c r="E36" s="76">
        <f>'[3]Т18-21'!$F$11</f>
        <v>7625.52</v>
      </c>
    </row>
    <row r="37" spans="1:11" x14ac:dyDescent="0.25">
      <c r="A37" s="8">
        <v>3</v>
      </c>
      <c r="B37" s="359" t="s">
        <v>381</v>
      </c>
      <c r="C37" s="359"/>
      <c r="D37" s="6"/>
      <c r="E37" s="76">
        <f>'[3]Т18-21'!$F$12</f>
        <v>32680.800000000003</v>
      </c>
    </row>
    <row r="38" spans="1:11" x14ac:dyDescent="0.25">
      <c r="A38" s="8">
        <v>4</v>
      </c>
      <c r="B38" s="31" t="s">
        <v>509</v>
      </c>
      <c r="C38" s="31"/>
      <c r="D38" s="6"/>
      <c r="E38" s="76">
        <f>'[3]Т18-21'!$F$13</f>
        <v>18519.120000000003</v>
      </c>
    </row>
    <row r="39" spans="1:11" x14ac:dyDescent="0.25">
      <c r="A39" s="8">
        <v>5</v>
      </c>
      <c r="B39" s="359" t="s">
        <v>2</v>
      </c>
      <c r="C39" s="359"/>
      <c r="D39" s="6"/>
      <c r="E39" s="76">
        <v>4523.2</v>
      </c>
      <c r="I39" s="76"/>
      <c r="K39" s="75"/>
    </row>
    <row r="40" spans="1:11" x14ac:dyDescent="0.25">
      <c r="A40" s="8">
        <v>6</v>
      </c>
      <c r="B40" s="359" t="s">
        <v>3</v>
      </c>
      <c r="C40" s="359"/>
      <c r="D40" s="6"/>
      <c r="E40" s="76">
        <v>9600</v>
      </c>
      <c r="I40" s="76"/>
      <c r="K40" s="75"/>
    </row>
    <row r="41" spans="1:11" x14ac:dyDescent="0.25">
      <c r="A41" s="8">
        <v>7</v>
      </c>
      <c r="B41" s="360" t="s">
        <v>30</v>
      </c>
      <c r="C41" s="360"/>
      <c r="D41" s="6"/>
      <c r="E41" s="76">
        <f>'[3]Т18-21'!$F$17</f>
        <v>35404.199999999997</v>
      </c>
    </row>
    <row r="42" spans="1:11" x14ac:dyDescent="0.25">
      <c r="A42" s="8">
        <v>8</v>
      </c>
      <c r="B42" s="359" t="s">
        <v>382</v>
      </c>
      <c r="C42" s="359"/>
      <c r="D42" s="6"/>
      <c r="E42" s="76">
        <v>106853.82</v>
      </c>
      <c r="I42" s="76"/>
      <c r="K42" s="75"/>
    </row>
    <row r="43" spans="1:11" x14ac:dyDescent="0.25">
      <c r="A43" s="8">
        <v>9</v>
      </c>
      <c r="B43" s="359" t="s">
        <v>383</v>
      </c>
      <c r="C43" s="359"/>
      <c r="D43" s="6"/>
      <c r="E43" s="76">
        <v>4357.4399999999996</v>
      </c>
      <c r="I43" s="76"/>
      <c r="K43" s="75"/>
    </row>
    <row r="44" spans="1:11" x14ac:dyDescent="0.25">
      <c r="A44" s="8">
        <v>10</v>
      </c>
      <c r="B44" s="360" t="s">
        <v>384</v>
      </c>
      <c r="C44" s="360"/>
      <c r="D44" s="6"/>
      <c r="E44" s="76">
        <v>1089.3599999999999</v>
      </c>
      <c r="I44" s="75"/>
      <c r="K44" s="75"/>
    </row>
    <row r="45" spans="1:11" x14ac:dyDescent="0.25">
      <c r="A45" s="8">
        <v>11</v>
      </c>
      <c r="B45" s="359" t="s">
        <v>385</v>
      </c>
      <c r="C45" s="359"/>
      <c r="D45" s="6"/>
      <c r="E45" s="76">
        <f>'[3]Т18-21'!$F$24</f>
        <v>148152.96000000002</v>
      </c>
    </row>
    <row r="46" spans="1:11" x14ac:dyDescent="0.25">
      <c r="A46" s="8">
        <v>12</v>
      </c>
      <c r="B46" s="359" t="s">
        <v>411</v>
      </c>
      <c r="C46" s="359"/>
      <c r="D46" s="6"/>
      <c r="E46" s="76">
        <v>169</v>
      </c>
      <c r="K46" s="75"/>
    </row>
    <row r="47" spans="1:11" x14ac:dyDescent="0.25">
      <c r="A47" s="8">
        <v>13</v>
      </c>
      <c r="B47" s="359" t="s">
        <v>388</v>
      </c>
      <c r="C47" s="359"/>
      <c r="D47" s="6"/>
      <c r="E47" s="76">
        <v>235309.72</v>
      </c>
      <c r="I47" s="75"/>
      <c r="K47" s="75"/>
    </row>
    <row r="48" spans="1:11" x14ac:dyDescent="0.25">
      <c r="A48" s="8">
        <v>14</v>
      </c>
      <c r="B48" s="359" t="s">
        <v>414</v>
      </c>
      <c r="C48" s="359"/>
      <c r="D48" s="6"/>
      <c r="E48" s="76">
        <v>1576.13</v>
      </c>
      <c r="K48" s="75"/>
    </row>
    <row r="49" spans="1:12" x14ac:dyDescent="0.25">
      <c r="A49" s="8">
        <v>15</v>
      </c>
      <c r="B49" s="362" t="s">
        <v>4</v>
      </c>
      <c r="C49" s="363"/>
      <c r="D49" s="6"/>
      <c r="E49" s="76">
        <v>238025.16</v>
      </c>
      <c r="I49" s="75"/>
      <c r="K49" s="75"/>
      <c r="L49" s="151"/>
    </row>
    <row r="50" spans="1:12" x14ac:dyDescent="0.25">
      <c r="A50" s="8">
        <v>16</v>
      </c>
      <c r="B50" s="359" t="s">
        <v>461</v>
      </c>
      <c r="C50" s="359"/>
      <c r="D50" s="6"/>
      <c r="E50" s="76">
        <f>[4]Т18!$E$50</f>
        <v>58678.992312550006</v>
      </c>
      <c r="I50" s="75"/>
      <c r="K50" s="75"/>
    </row>
    <row r="51" spans="1:12" x14ac:dyDescent="0.25">
      <c r="A51" s="8">
        <v>17</v>
      </c>
      <c r="B51" s="362" t="s">
        <v>480</v>
      </c>
      <c r="C51" s="363"/>
      <c r="D51" s="6"/>
      <c r="E51" s="76">
        <v>42278.19</v>
      </c>
      <c r="K51" s="75"/>
    </row>
    <row r="52" spans="1:12" x14ac:dyDescent="0.25">
      <c r="A52" s="8">
        <v>18</v>
      </c>
      <c r="B52" s="362" t="s">
        <v>481</v>
      </c>
      <c r="C52" s="363"/>
      <c r="D52" s="6"/>
      <c r="E52" s="76">
        <v>5343.82</v>
      </c>
      <c r="K52" s="75"/>
    </row>
    <row r="53" spans="1:12" x14ac:dyDescent="0.25">
      <c r="A53" s="8">
        <v>19</v>
      </c>
      <c r="B53" s="362" t="s">
        <v>482</v>
      </c>
      <c r="C53" s="363"/>
      <c r="D53" s="6"/>
      <c r="E53" s="76">
        <v>86413.89</v>
      </c>
      <c r="K53" s="75"/>
    </row>
    <row r="54" spans="1:12" x14ac:dyDescent="0.25">
      <c r="A54" s="8">
        <v>20</v>
      </c>
      <c r="B54" s="362" t="s">
        <v>483</v>
      </c>
      <c r="C54" s="363"/>
      <c r="D54" s="6"/>
      <c r="E54" s="76">
        <v>9078.9599999999991</v>
      </c>
      <c r="K54" s="75"/>
    </row>
    <row r="55" spans="1:12" x14ac:dyDescent="0.25">
      <c r="A55" s="8">
        <v>21</v>
      </c>
      <c r="B55" s="364" t="s">
        <v>488</v>
      </c>
      <c r="C55" s="364"/>
      <c r="D55" s="6"/>
      <c r="E55" s="83">
        <f>SUM(E35:E54)</f>
        <v>1222156.6023125499</v>
      </c>
      <c r="F55" s="75"/>
      <c r="I55" s="159"/>
    </row>
    <row r="56" spans="1:12" x14ac:dyDescent="0.25">
      <c r="A56" s="8">
        <v>22</v>
      </c>
      <c r="B56" s="364" t="s">
        <v>507</v>
      </c>
      <c r="C56" s="361"/>
      <c r="D56" s="6"/>
      <c r="E56" s="83">
        <f>B21+E19</f>
        <v>981993.01</v>
      </c>
      <c r="I56" s="105"/>
    </row>
    <row r="57" spans="1:12" x14ac:dyDescent="0.25">
      <c r="F57" s="79"/>
    </row>
    <row r="58" spans="1:12" x14ac:dyDescent="0.25">
      <c r="A58" s="28" t="s">
        <v>31</v>
      </c>
      <c r="B58" s="28" t="s">
        <v>44</v>
      </c>
      <c r="C58" s="28"/>
      <c r="D58" s="28"/>
      <c r="E58" s="28"/>
      <c r="F58" s="28"/>
    </row>
    <row r="59" spans="1:12" x14ac:dyDescent="0.25">
      <c r="B59" s="28" t="s">
        <v>45</v>
      </c>
      <c r="C59" s="28"/>
      <c r="D59" s="28"/>
      <c r="E59" s="28"/>
      <c r="F59" s="28"/>
    </row>
    <row r="60" spans="1:12" x14ac:dyDescent="0.25">
      <c r="B60" s="28" t="s">
        <v>46</v>
      </c>
      <c r="C60" s="28"/>
      <c r="D60" s="28"/>
      <c r="E60" s="28"/>
      <c r="F60" s="28"/>
    </row>
    <row r="61" spans="1:12" x14ac:dyDescent="0.25">
      <c r="B61" s="54" t="s">
        <v>81</v>
      </c>
      <c r="C61" s="29"/>
      <c r="D61" s="29"/>
      <c r="E61" s="29"/>
      <c r="F61" s="29"/>
    </row>
    <row r="62" spans="1:12" x14ac:dyDescent="0.25">
      <c r="B62" s="29" t="s">
        <v>48</v>
      </c>
      <c r="C62" s="29"/>
      <c r="D62" s="29"/>
      <c r="E62" s="29"/>
      <c r="F62" s="29"/>
    </row>
    <row r="63" spans="1:12" x14ac:dyDescent="0.25">
      <c r="B63" s="29" t="s">
        <v>49</v>
      </c>
      <c r="C63" s="29"/>
      <c r="D63" s="29"/>
      <c r="E63" s="29"/>
      <c r="F63" s="29"/>
    </row>
    <row r="65" spans="1:5" x14ac:dyDescent="0.25">
      <c r="A65" s="28">
        <v>7</v>
      </c>
      <c r="B65" s="11" t="s">
        <v>34</v>
      </c>
    </row>
    <row r="66" spans="1:5" x14ac:dyDescent="0.25">
      <c r="B66" s="11" t="s">
        <v>35</v>
      </c>
    </row>
    <row r="67" spans="1:5" x14ac:dyDescent="0.25">
      <c r="A67" s="38" t="s">
        <v>27</v>
      </c>
      <c r="B67" s="36" t="s">
        <v>39</v>
      </c>
      <c r="C67" s="33" t="s">
        <v>42</v>
      </c>
      <c r="D67" s="298" t="s">
        <v>1067</v>
      </c>
      <c r="E67" s="33" t="s">
        <v>43</v>
      </c>
    </row>
    <row r="68" spans="1:5" x14ac:dyDescent="0.25">
      <c r="A68" s="41" t="s">
        <v>9</v>
      </c>
      <c r="B68" s="252" t="s">
        <v>655</v>
      </c>
      <c r="C68" s="298" t="s">
        <v>424</v>
      </c>
      <c r="D68" s="57">
        <v>60</v>
      </c>
      <c r="E68" s="57">
        <v>23573</v>
      </c>
    </row>
    <row r="69" spans="1:5" x14ac:dyDescent="0.25">
      <c r="A69" s="41" t="s">
        <v>13</v>
      </c>
      <c r="B69" s="252" t="s">
        <v>666</v>
      </c>
      <c r="C69" s="252" t="s">
        <v>428</v>
      </c>
      <c r="D69" s="57">
        <v>51</v>
      </c>
      <c r="E69" s="57">
        <v>99840</v>
      </c>
    </row>
    <row r="70" spans="1:5" x14ac:dyDescent="0.25">
      <c r="A70" s="39" t="s">
        <v>14</v>
      </c>
      <c r="B70" s="55"/>
      <c r="C70" s="39"/>
      <c r="D70" s="57"/>
      <c r="E70" s="57"/>
    </row>
    <row r="71" spans="1:5" x14ac:dyDescent="0.25">
      <c r="A71" s="53" t="s">
        <v>32</v>
      </c>
      <c r="B71" s="55"/>
      <c r="C71" s="45"/>
      <c r="D71" s="57"/>
      <c r="E71" s="57"/>
    </row>
    <row r="73" spans="1:5" x14ac:dyDescent="0.25">
      <c r="B73" s="142" t="s">
        <v>452</v>
      </c>
    </row>
    <row r="81" spans="1:1" x14ac:dyDescent="0.25">
      <c r="A81" t="s">
        <v>5</v>
      </c>
    </row>
  </sheetData>
  <mergeCells count="26">
    <mergeCell ref="B49:C49"/>
    <mergeCell ref="B50:C50"/>
    <mergeCell ref="B55:C55"/>
    <mergeCell ref="B56:C56"/>
    <mergeCell ref="B51:C51"/>
    <mergeCell ref="B52:C52"/>
    <mergeCell ref="B53:C53"/>
    <mergeCell ref="B54:C54"/>
    <mergeCell ref="B46:C46"/>
    <mergeCell ref="B47:C47"/>
    <mergeCell ref="B48:C48"/>
    <mergeCell ref="B11:F11"/>
    <mergeCell ref="B12:F12"/>
    <mergeCell ref="B37:C37"/>
    <mergeCell ref="B39:C39"/>
    <mergeCell ref="B40:C40"/>
    <mergeCell ref="B41:C41"/>
    <mergeCell ref="B42:C42"/>
    <mergeCell ref="B43:C43"/>
    <mergeCell ref="B44:C44"/>
    <mergeCell ref="B45:C45"/>
    <mergeCell ref="B5:E5"/>
    <mergeCell ref="B9:C9"/>
    <mergeCell ref="B10:E10"/>
    <mergeCell ref="B34:C34"/>
    <mergeCell ref="B36:C36"/>
  </mergeCells>
  <pageMargins left="0.69930555555555596" right="0.69930555555555596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5">
    <tabColor rgb="FF92D050"/>
  </sheetPr>
  <dimension ref="A1:L91"/>
  <sheetViews>
    <sheetView topLeftCell="A5" zoomScaleNormal="100" workbookViewId="0">
      <selection activeCell="H63" sqref="H63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3.42578125" customWidth="1"/>
    <col min="6" max="6" width="10" customWidth="1"/>
    <col min="9" max="9" width="9.5703125" bestFit="1" customWidth="1"/>
    <col min="11" max="11" width="1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721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105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722</v>
      </c>
      <c r="C13" s="5"/>
      <c r="D13" s="18"/>
      <c r="E13" s="81">
        <v>146023.84</v>
      </c>
    </row>
    <row r="14" spans="1:6" x14ac:dyDescent="0.25">
      <c r="A14" s="13" t="s">
        <v>14</v>
      </c>
      <c r="B14" s="5" t="s">
        <v>490</v>
      </c>
      <c r="C14" s="5"/>
      <c r="D14" s="18"/>
      <c r="E14" s="90">
        <f>[4]Т21!$E$58</f>
        <v>61852.87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662261.87</v>
      </c>
    </row>
    <row r="18" spans="1:6" x14ac:dyDescent="0.25">
      <c r="A18" s="13"/>
      <c r="B18" s="25" t="s">
        <v>19</v>
      </c>
      <c r="C18" s="26"/>
      <c r="D18" s="27"/>
      <c r="E18" s="15">
        <v>724493.07</v>
      </c>
    </row>
    <row r="19" spans="1:6" x14ac:dyDescent="0.25">
      <c r="A19" s="13"/>
      <c r="B19" s="25" t="s">
        <v>20</v>
      </c>
      <c r="C19" s="26"/>
      <c r="D19" s="27"/>
      <c r="E19" s="16">
        <v>724493.07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11460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267" t="s">
        <v>1007</v>
      </c>
      <c r="C23" s="267"/>
      <c r="D23" s="268"/>
      <c r="E23" s="268">
        <v>6291.02</v>
      </c>
      <c r="F23" s="266"/>
    </row>
    <row r="24" spans="1:6" x14ac:dyDescent="0.25">
      <c r="A24" s="13"/>
      <c r="B24" s="267" t="s">
        <v>336</v>
      </c>
      <c r="C24" s="267"/>
      <c r="D24" s="268"/>
      <c r="E24" s="268">
        <v>9621.19</v>
      </c>
    </row>
    <row r="25" spans="1:6" x14ac:dyDescent="0.25">
      <c r="A25" s="13"/>
      <c r="B25" s="267" t="s">
        <v>1008</v>
      </c>
      <c r="C25" s="267"/>
      <c r="D25" s="268"/>
      <c r="E25" s="268">
        <v>9559.5300000000007</v>
      </c>
    </row>
    <row r="26" spans="1:6" x14ac:dyDescent="0.25">
      <c r="A26" s="13"/>
      <c r="B26" s="267" t="s">
        <v>337</v>
      </c>
      <c r="C26" s="267"/>
      <c r="D26" s="268"/>
      <c r="E26" s="268">
        <v>31544.21</v>
      </c>
    </row>
    <row r="27" spans="1:6" x14ac:dyDescent="0.25">
      <c r="A27" s="13"/>
      <c r="B27" s="267" t="s">
        <v>1009</v>
      </c>
      <c r="C27" s="267"/>
      <c r="D27" s="268"/>
      <c r="E27" s="268">
        <v>7252.51</v>
      </c>
    </row>
    <row r="28" spans="1:6" x14ac:dyDescent="0.25">
      <c r="A28" s="13"/>
      <c r="B28" s="267" t="s">
        <v>338</v>
      </c>
      <c r="C28" s="267"/>
      <c r="D28" s="268"/>
      <c r="E28" s="268">
        <v>24244.44</v>
      </c>
    </row>
    <row r="29" spans="1:6" x14ac:dyDescent="0.25">
      <c r="A29" s="13"/>
      <c r="B29" s="132"/>
      <c r="C29" s="133"/>
      <c r="D29" s="134"/>
      <c r="E29" s="135"/>
    </row>
    <row r="30" spans="1:6" x14ac:dyDescent="0.25">
      <c r="A30" s="13" t="s">
        <v>24</v>
      </c>
      <c r="B30" s="11" t="s">
        <v>36</v>
      </c>
      <c r="C30" s="11"/>
      <c r="D30" s="11"/>
      <c r="E30" s="14"/>
      <c r="F30" s="28"/>
    </row>
    <row r="31" spans="1:6" x14ac:dyDescent="0.25">
      <c r="A31" s="13"/>
      <c r="B31" s="11" t="s">
        <v>38</v>
      </c>
      <c r="C31" s="11"/>
      <c r="D31" s="11"/>
      <c r="E31" s="14"/>
      <c r="F31" s="28"/>
    </row>
    <row r="32" spans="1:6" x14ac:dyDescent="0.25">
      <c r="A32" s="13"/>
      <c r="B32" s="11" t="s">
        <v>37</v>
      </c>
      <c r="C32" s="5"/>
      <c r="D32" s="5"/>
      <c r="E32" s="1"/>
    </row>
    <row r="33" spans="1:11" x14ac:dyDescent="0.25">
      <c r="A33" s="8" t="s">
        <v>27</v>
      </c>
      <c r="B33" s="365" t="s">
        <v>28</v>
      </c>
      <c r="C33" s="366"/>
      <c r="D33" s="6"/>
      <c r="E33" s="12" t="s">
        <v>29</v>
      </c>
    </row>
    <row r="34" spans="1:11" x14ac:dyDescent="0.25">
      <c r="A34" s="8">
        <v>1</v>
      </c>
      <c r="B34" s="9" t="s">
        <v>484</v>
      </c>
      <c r="C34" s="61"/>
      <c r="D34" s="6"/>
      <c r="E34" s="91">
        <f>'[3]Т21-21'!$F$10</f>
        <v>107258.04000000001</v>
      </c>
    </row>
    <row r="35" spans="1:11" x14ac:dyDescent="0.25">
      <c r="A35" s="8">
        <v>2</v>
      </c>
      <c r="B35" s="360" t="s">
        <v>380</v>
      </c>
      <c r="C35" s="360"/>
      <c r="D35" s="6"/>
      <c r="E35" s="76">
        <f>'[3]Т21-21'!$F$11</f>
        <v>5720.4287999999997</v>
      </c>
    </row>
    <row r="36" spans="1:11" x14ac:dyDescent="0.25">
      <c r="A36" s="8">
        <v>3</v>
      </c>
      <c r="B36" s="359" t="s">
        <v>381</v>
      </c>
      <c r="C36" s="359"/>
      <c r="D36" s="6"/>
      <c r="E36" s="76">
        <f>'[3]Т21-21'!$F$12</f>
        <v>27887.090400000001</v>
      </c>
    </row>
    <row r="37" spans="1:11" x14ac:dyDescent="0.25">
      <c r="A37" s="8">
        <v>4</v>
      </c>
      <c r="B37" s="31" t="s">
        <v>509</v>
      </c>
      <c r="C37" s="31"/>
      <c r="D37" s="6"/>
      <c r="E37" s="76">
        <f>'[3]Т21-21'!$F$13</f>
        <v>13586.018400000001</v>
      </c>
    </row>
    <row r="38" spans="1:11" x14ac:dyDescent="0.25">
      <c r="A38" s="8">
        <v>5</v>
      </c>
      <c r="B38" s="359" t="s">
        <v>2</v>
      </c>
      <c r="C38" s="359"/>
      <c r="D38" s="6"/>
      <c r="E38" s="76">
        <v>5539.6</v>
      </c>
      <c r="I38" s="76"/>
      <c r="K38" s="75"/>
    </row>
    <row r="39" spans="1:11" x14ac:dyDescent="0.25">
      <c r="A39" s="8">
        <v>6</v>
      </c>
      <c r="B39" s="359" t="s">
        <v>3</v>
      </c>
      <c r="C39" s="359"/>
      <c r="D39" s="6"/>
      <c r="E39" s="76">
        <v>8000</v>
      </c>
      <c r="I39" s="76"/>
      <c r="K39" s="75"/>
    </row>
    <row r="40" spans="1:11" x14ac:dyDescent="0.25">
      <c r="A40" s="8">
        <v>7</v>
      </c>
      <c r="B40" s="360" t="s">
        <v>30</v>
      </c>
      <c r="C40" s="360"/>
      <c r="D40" s="6"/>
      <c r="E40" s="76">
        <f>'[3]Т21-21'!$F$17</f>
        <v>23239.241999999998</v>
      </c>
    </row>
    <row r="41" spans="1:11" x14ac:dyDescent="0.25">
      <c r="A41" s="8">
        <v>8</v>
      </c>
      <c r="B41" s="359" t="s">
        <v>382</v>
      </c>
      <c r="C41" s="359"/>
      <c r="D41" s="6"/>
      <c r="E41" s="76">
        <v>384.56</v>
      </c>
      <c r="I41" s="76"/>
      <c r="K41" s="75"/>
    </row>
    <row r="42" spans="1:11" x14ac:dyDescent="0.25">
      <c r="A42" s="8">
        <v>9</v>
      </c>
      <c r="B42" s="359" t="s">
        <v>383</v>
      </c>
      <c r="C42" s="359"/>
      <c r="D42" s="6"/>
      <c r="E42" s="76">
        <v>2502.69</v>
      </c>
      <c r="I42" s="76"/>
      <c r="K42" s="75"/>
    </row>
    <row r="43" spans="1:11" x14ac:dyDescent="0.25">
      <c r="A43" s="8">
        <v>10</v>
      </c>
      <c r="B43" s="360" t="s">
        <v>384</v>
      </c>
      <c r="C43" s="360"/>
      <c r="D43" s="6"/>
      <c r="E43" s="76">
        <v>1072.58</v>
      </c>
      <c r="I43" s="75"/>
      <c r="K43" s="75"/>
    </row>
    <row r="44" spans="1:11" x14ac:dyDescent="0.25">
      <c r="A44" s="8">
        <v>11</v>
      </c>
      <c r="B44" s="359" t="s">
        <v>385</v>
      </c>
      <c r="C44" s="359"/>
      <c r="D44" s="6"/>
      <c r="E44" s="76">
        <f>'[3]Т21-21'!$F$24</f>
        <v>112978.4688</v>
      </c>
    </row>
    <row r="45" spans="1:11" x14ac:dyDescent="0.25">
      <c r="A45" s="8">
        <v>12</v>
      </c>
      <c r="B45" s="359" t="s">
        <v>407</v>
      </c>
      <c r="C45" s="359"/>
      <c r="D45" s="6"/>
      <c r="E45" s="76">
        <v>14616.5</v>
      </c>
      <c r="K45" s="75"/>
    </row>
    <row r="46" spans="1:11" x14ac:dyDescent="0.25">
      <c r="A46" s="8">
        <v>13</v>
      </c>
      <c r="B46" s="359" t="s">
        <v>1253</v>
      </c>
      <c r="C46" s="359"/>
      <c r="D46" s="6"/>
      <c r="E46" s="83">
        <v>0</v>
      </c>
      <c r="K46" s="75"/>
    </row>
    <row r="47" spans="1:11" x14ac:dyDescent="0.25">
      <c r="A47" s="8">
        <v>14</v>
      </c>
      <c r="B47" s="359" t="s">
        <v>416</v>
      </c>
      <c r="C47" s="359"/>
      <c r="D47" s="6"/>
      <c r="E47" s="76">
        <v>5320.44</v>
      </c>
      <c r="K47" s="75"/>
    </row>
    <row r="48" spans="1:11" x14ac:dyDescent="0.25">
      <c r="A48" s="8">
        <v>15</v>
      </c>
      <c r="B48" s="359" t="s">
        <v>388</v>
      </c>
      <c r="C48" s="359"/>
      <c r="D48" s="6"/>
      <c r="E48" s="76">
        <v>123265.61</v>
      </c>
      <c r="I48" s="75"/>
      <c r="K48" s="75"/>
    </row>
    <row r="49" spans="1:12" x14ac:dyDescent="0.25">
      <c r="A49" s="8">
        <v>16</v>
      </c>
      <c r="B49" s="359" t="s">
        <v>1019</v>
      </c>
      <c r="C49" s="359"/>
      <c r="D49" s="6"/>
      <c r="E49" s="76">
        <v>7086.06</v>
      </c>
      <c r="K49" s="75"/>
    </row>
    <row r="50" spans="1:12" x14ac:dyDescent="0.25">
      <c r="A50" s="8">
        <v>17</v>
      </c>
      <c r="B50" s="362" t="s">
        <v>4</v>
      </c>
      <c r="C50" s="363"/>
      <c r="D50" s="6"/>
      <c r="E50" s="76">
        <v>143010.72</v>
      </c>
      <c r="I50" s="75"/>
      <c r="K50" s="75"/>
      <c r="L50" s="151"/>
    </row>
    <row r="51" spans="1:12" x14ac:dyDescent="0.25">
      <c r="A51" s="8">
        <v>18</v>
      </c>
      <c r="B51" s="359" t="s">
        <v>461</v>
      </c>
      <c r="C51" s="359"/>
      <c r="D51" s="6"/>
      <c r="E51" s="76">
        <f>[4]Т21!$E$51</f>
        <v>43976.875697850002</v>
      </c>
      <c r="I51" s="75"/>
      <c r="K51" s="75"/>
    </row>
    <row r="52" spans="1:12" x14ac:dyDescent="0.25">
      <c r="A52" s="8">
        <v>19</v>
      </c>
      <c r="B52" s="362" t="s">
        <v>480</v>
      </c>
      <c r="C52" s="363"/>
      <c r="D52" s="6"/>
      <c r="E52" s="76">
        <v>21433.08</v>
      </c>
      <c r="K52" s="75"/>
    </row>
    <row r="53" spans="1:12" x14ac:dyDescent="0.25">
      <c r="A53" s="8">
        <v>20</v>
      </c>
      <c r="B53" s="362" t="s">
        <v>481</v>
      </c>
      <c r="C53" s="363"/>
      <c r="D53" s="6"/>
      <c r="E53" s="76">
        <v>3288.66</v>
      </c>
      <c r="K53" s="75"/>
    </row>
    <row r="54" spans="1:12" x14ac:dyDescent="0.25">
      <c r="A54" s="8">
        <v>21</v>
      </c>
      <c r="B54" s="362" t="s">
        <v>482</v>
      </c>
      <c r="C54" s="363"/>
      <c r="D54" s="6"/>
      <c r="E54" s="76">
        <v>45601.59</v>
      </c>
      <c r="K54" s="75"/>
    </row>
    <row r="55" spans="1:12" x14ac:dyDescent="0.25">
      <c r="A55" s="8">
        <v>22</v>
      </c>
      <c r="B55" s="362" t="s">
        <v>483</v>
      </c>
      <c r="C55" s="363"/>
      <c r="D55" s="6"/>
      <c r="E55" s="76">
        <v>5586.9</v>
      </c>
      <c r="K55" s="75"/>
    </row>
    <row r="56" spans="1:12" x14ac:dyDescent="0.25">
      <c r="A56" s="8">
        <v>23</v>
      </c>
      <c r="B56" s="364" t="s">
        <v>488</v>
      </c>
      <c r="C56" s="364"/>
      <c r="D56" s="6"/>
      <c r="E56" s="83">
        <f>SUM(E34:E55)</f>
        <v>721355.15409784997</v>
      </c>
      <c r="I56" s="159"/>
    </row>
    <row r="57" spans="1:12" x14ac:dyDescent="0.25">
      <c r="A57" s="8">
        <v>24</v>
      </c>
      <c r="B57" s="364" t="s">
        <v>507</v>
      </c>
      <c r="C57" s="361"/>
      <c r="D57" s="6"/>
      <c r="E57" s="83">
        <f>B21+E19</f>
        <v>735953.07</v>
      </c>
      <c r="I57" s="105"/>
    </row>
    <row r="58" spans="1:12" x14ac:dyDescent="0.25">
      <c r="F58" s="79"/>
    </row>
    <row r="59" spans="1:12" x14ac:dyDescent="0.25">
      <c r="A59" s="28" t="s">
        <v>31</v>
      </c>
      <c r="B59" s="11" t="s">
        <v>34</v>
      </c>
    </row>
    <row r="60" spans="1:12" x14ac:dyDescent="0.25">
      <c r="B60" s="11" t="s">
        <v>35</v>
      </c>
    </row>
    <row r="61" spans="1:12" x14ac:dyDescent="0.25">
      <c r="A61" s="38" t="s">
        <v>27</v>
      </c>
      <c r="B61" s="36" t="s">
        <v>39</v>
      </c>
      <c r="C61" s="33" t="s">
        <v>42</v>
      </c>
      <c r="D61" s="298" t="s">
        <v>1067</v>
      </c>
      <c r="E61" s="33" t="s">
        <v>43</v>
      </c>
    </row>
    <row r="62" spans="1:12" x14ac:dyDescent="0.25">
      <c r="A62" s="43" t="s">
        <v>9</v>
      </c>
      <c r="B62" s="121" t="s">
        <v>449</v>
      </c>
      <c r="C62" s="131" t="s">
        <v>436</v>
      </c>
      <c r="D62" s="385"/>
      <c r="E62" s="373">
        <v>7550</v>
      </c>
    </row>
    <row r="63" spans="1:12" x14ac:dyDescent="0.25">
      <c r="A63" s="110"/>
      <c r="B63" s="121" t="s">
        <v>450</v>
      </c>
      <c r="C63" s="131" t="s">
        <v>436</v>
      </c>
      <c r="D63" s="386"/>
      <c r="E63" s="374"/>
    </row>
    <row r="64" spans="1:12" x14ac:dyDescent="0.25">
      <c r="A64" s="120" t="s">
        <v>13</v>
      </c>
      <c r="B64" s="297" t="s">
        <v>1123</v>
      </c>
      <c r="C64" s="315" t="s">
        <v>428</v>
      </c>
      <c r="D64" s="110">
        <v>117</v>
      </c>
      <c r="E64" s="110">
        <v>3450</v>
      </c>
    </row>
    <row r="65" spans="1:6" x14ac:dyDescent="0.25">
      <c r="A65" s="120">
        <v>3</v>
      </c>
      <c r="B65" s="297" t="s">
        <v>1128</v>
      </c>
      <c r="C65" s="315" t="s">
        <v>428</v>
      </c>
      <c r="D65" s="110">
        <v>116</v>
      </c>
      <c r="E65" s="110">
        <v>6200</v>
      </c>
    </row>
    <row r="66" spans="1:6" x14ac:dyDescent="0.25">
      <c r="A66" s="120">
        <v>4</v>
      </c>
      <c r="B66" s="297" t="s">
        <v>1137</v>
      </c>
      <c r="C66" s="315" t="s">
        <v>428</v>
      </c>
      <c r="D66" s="110">
        <v>97</v>
      </c>
      <c r="E66" s="110">
        <v>4650</v>
      </c>
    </row>
    <row r="67" spans="1:6" x14ac:dyDescent="0.25">
      <c r="A67" s="324" t="s">
        <v>1197</v>
      </c>
      <c r="B67" s="297"/>
      <c r="C67" s="327" t="s">
        <v>436</v>
      </c>
      <c r="D67" s="110">
        <v>39</v>
      </c>
      <c r="E67" s="110">
        <v>12650</v>
      </c>
    </row>
    <row r="68" spans="1:6" x14ac:dyDescent="0.25">
      <c r="A68" s="324"/>
      <c r="B68" s="297"/>
      <c r="C68" s="327"/>
      <c r="D68" s="110"/>
      <c r="E68" s="110"/>
    </row>
    <row r="69" spans="1:6" x14ac:dyDescent="0.25">
      <c r="A69" s="324"/>
      <c r="B69" s="297"/>
      <c r="C69" s="327"/>
      <c r="D69" s="110"/>
      <c r="E69" s="110"/>
    </row>
    <row r="70" spans="1:6" x14ac:dyDescent="0.25">
      <c r="A70" s="28" t="s">
        <v>32</v>
      </c>
      <c r="B70" s="28" t="s">
        <v>44</v>
      </c>
      <c r="C70" s="28"/>
      <c r="D70" s="28"/>
      <c r="E70" s="28"/>
      <c r="F70" s="28"/>
    </row>
    <row r="71" spans="1:6" x14ac:dyDescent="0.25">
      <c r="B71" s="28" t="s">
        <v>45</v>
      </c>
      <c r="C71" s="28"/>
      <c r="D71" s="28"/>
      <c r="E71" s="28"/>
      <c r="F71" s="28"/>
    </row>
    <row r="72" spans="1:6" x14ac:dyDescent="0.25">
      <c r="B72" s="28" t="s">
        <v>46</v>
      </c>
      <c r="C72" s="28"/>
      <c r="D72" s="28"/>
      <c r="E72" s="28"/>
      <c r="F72" s="28"/>
    </row>
    <row r="73" spans="1:6" x14ac:dyDescent="0.25">
      <c r="B73" s="51" t="s">
        <v>54</v>
      </c>
      <c r="C73" s="29"/>
      <c r="D73" s="29"/>
      <c r="E73" s="29"/>
      <c r="F73" s="29"/>
    </row>
    <row r="74" spans="1:6" x14ac:dyDescent="0.25">
      <c r="B74" s="29" t="s">
        <v>48</v>
      </c>
      <c r="C74" s="29"/>
      <c r="D74" s="29"/>
      <c r="E74" s="29"/>
      <c r="F74" s="29"/>
    </row>
    <row r="75" spans="1:6" x14ac:dyDescent="0.25">
      <c r="B75" s="29" t="s">
        <v>49</v>
      </c>
      <c r="C75" s="29"/>
      <c r="D75" s="29"/>
      <c r="E75" s="29"/>
      <c r="F75" s="29"/>
    </row>
    <row r="78" spans="1:6" x14ac:dyDescent="0.25">
      <c r="B78" s="142" t="s">
        <v>452</v>
      </c>
    </row>
    <row r="91" spans="1:1" x14ac:dyDescent="0.25">
      <c r="A91" t="s">
        <v>5</v>
      </c>
    </row>
  </sheetData>
  <mergeCells count="30">
    <mergeCell ref="E62:E63"/>
    <mergeCell ref="B50:C50"/>
    <mergeCell ref="B51:C51"/>
    <mergeCell ref="B56:C56"/>
    <mergeCell ref="B57:C57"/>
    <mergeCell ref="B52:C52"/>
    <mergeCell ref="B53:C53"/>
    <mergeCell ref="B54:C54"/>
    <mergeCell ref="B55:C55"/>
    <mergeCell ref="D62:D63"/>
    <mergeCell ref="B45:C45"/>
    <mergeCell ref="B46:C46"/>
    <mergeCell ref="B47:C47"/>
    <mergeCell ref="B48:C48"/>
    <mergeCell ref="B49:C49"/>
    <mergeCell ref="B11:F11"/>
    <mergeCell ref="B12:F12"/>
    <mergeCell ref="B5:E5"/>
    <mergeCell ref="B9:C9"/>
    <mergeCell ref="B10:E10"/>
    <mergeCell ref="B33:C33"/>
    <mergeCell ref="B35:C35"/>
    <mergeCell ref="B36:C36"/>
    <mergeCell ref="B38:C38"/>
    <mergeCell ref="B39:C39"/>
    <mergeCell ref="B40:C40"/>
    <mergeCell ref="B41:C41"/>
    <mergeCell ref="B42:C42"/>
    <mergeCell ref="B43:C43"/>
    <mergeCell ref="B44:C44"/>
  </mergeCells>
  <pageMargins left="0.69930555555555596" right="0.69930555555555596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6">
    <tabColor rgb="FF92D050"/>
  </sheetPr>
  <dimension ref="A1:L90"/>
  <sheetViews>
    <sheetView topLeftCell="A9" workbookViewId="0">
      <selection activeCell="G63" sqref="G63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140625" customWidth="1"/>
    <col min="6" max="6" width="10" customWidth="1"/>
    <col min="10" max="10" width="10.5703125" bestFit="1" customWidth="1"/>
    <col min="12" max="12" width="11.425781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552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94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293456.49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[4]Т23!$E$14</f>
        <v>-199406.73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1317766.3799999999</v>
      </c>
    </row>
    <row r="18" spans="1:6" x14ac:dyDescent="0.25">
      <c r="A18" s="13"/>
      <c r="B18" s="25" t="s">
        <v>19</v>
      </c>
      <c r="C18" s="26"/>
      <c r="D18" s="27"/>
      <c r="E18" s="15">
        <v>1314895.43</v>
      </c>
    </row>
    <row r="19" spans="1:6" x14ac:dyDescent="0.25">
      <c r="A19" s="13"/>
      <c r="B19" s="25" t="s">
        <v>20</v>
      </c>
      <c r="C19" s="26"/>
      <c r="D19" s="27"/>
      <c r="E19" s="16">
        <v>1314895.43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328260</v>
      </c>
      <c r="C21" s="108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6" t="s">
        <v>339</v>
      </c>
      <c r="C23" s="66"/>
      <c r="D23" s="69"/>
      <c r="E23" s="69">
        <v>39710.379999999997</v>
      </c>
    </row>
    <row r="24" spans="1:6" x14ac:dyDescent="0.25">
      <c r="A24" s="13"/>
      <c r="B24" s="66" t="s">
        <v>340</v>
      </c>
      <c r="C24" s="66"/>
      <c r="D24" s="69"/>
      <c r="E24" s="69">
        <v>19665.16</v>
      </c>
    </row>
    <row r="25" spans="1:6" x14ac:dyDescent="0.25">
      <c r="A25" s="13"/>
      <c r="B25" s="66" t="s">
        <v>1010</v>
      </c>
      <c r="C25" s="66"/>
      <c r="D25" s="69"/>
      <c r="E25" s="69">
        <v>9537.7800000000007</v>
      </c>
    </row>
    <row r="26" spans="1:6" x14ac:dyDescent="0.25">
      <c r="A26" s="13"/>
      <c r="B26" s="66" t="s">
        <v>1011</v>
      </c>
      <c r="C26" s="66"/>
      <c r="D26" s="69"/>
      <c r="E26" s="69">
        <v>4218.37</v>
      </c>
    </row>
    <row r="27" spans="1:6" x14ac:dyDescent="0.25">
      <c r="A27" s="13"/>
      <c r="B27" s="66" t="s">
        <v>1012</v>
      </c>
      <c r="C27" s="66"/>
      <c r="D27" s="69"/>
      <c r="E27" s="69">
        <v>16591.419999999998</v>
      </c>
    </row>
    <row r="28" spans="1:6" x14ac:dyDescent="0.25">
      <c r="A28" s="13"/>
      <c r="B28" s="66" t="s">
        <v>1013</v>
      </c>
      <c r="C28" s="66"/>
      <c r="D28" s="69"/>
      <c r="E28" s="69">
        <v>6323.72</v>
      </c>
    </row>
    <row r="29" spans="1:6" x14ac:dyDescent="0.25">
      <c r="A29" s="13"/>
      <c r="B29" s="66" t="s">
        <v>1014</v>
      </c>
      <c r="C29" s="66"/>
      <c r="D29" s="69"/>
      <c r="E29" s="69">
        <v>8252.36</v>
      </c>
    </row>
    <row r="30" spans="1:6" x14ac:dyDescent="0.25">
      <c r="A30" s="13"/>
      <c r="B30" s="66" t="s">
        <v>1015</v>
      </c>
      <c r="C30" s="66"/>
      <c r="D30" s="69"/>
      <c r="E30" s="69">
        <v>5271.96</v>
      </c>
    </row>
    <row r="31" spans="1:6" x14ac:dyDescent="0.25">
      <c r="A31" s="13" t="s">
        <v>24</v>
      </c>
      <c r="B31" s="11" t="s">
        <v>36</v>
      </c>
      <c r="C31" s="11"/>
      <c r="D31" s="11"/>
      <c r="E31" s="14"/>
      <c r="F31" s="28"/>
    </row>
    <row r="32" spans="1:6" x14ac:dyDescent="0.25">
      <c r="A32" s="13"/>
      <c r="B32" s="11" t="s">
        <v>38</v>
      </c>
      <c r="C32" s="11"/>
      <c r="D32" s="11"/>
      <c r="E32" s="14"/>
      <c r="F32" s="28"/>
    </row>
    <row r="33" spans="1:12" x14ac:dyDescent="0.25">
      <c r="A33" s="13"/>
      <c r="B33" s="11" t="s">
        <v>37</v>
      </c>
      <c r="C33" s="5"/>
      <c r="D33" s="5"/>
      <c r="E33" s="1"/>
    </row>
    <row r="34" spans="1:12" x14ac:dyDescent="0.25">
      <c r="A34" s="13"/>
      <c r="B34" s="24" t="s">
        <v>25</v>
      </c>
      <c r="C34" s="5"/>
      <c r="D34" s="5"/>
      <c r="E34" s="1"/>
    </row>
    <row r="35" spans="1:12" x14ac:dyDescent="0.25">
      <c r="A35" s="13"/>
      <c r="B35" s="24" t="s">
        <v>26</v>
      </c>
      <c r="C35" s="5"/>
      <c r="D35" s="5"/>
      <c r="E35" s="1"/>
    </row>
    <row r="36" spans="1:12" x14ac:dyDescent="0.25">
      <c r="A36" s="13"/>
      <c r="B36" s="24"/>
      <c r="C36" s="5"/>
      <c r="D36" s="5"/>
      <c r="E36" s="1"/>
    </row>
    <row r="37" spans="1:12" x14ac:dyDescent="0.25">
      <c r="A37" s="8" t="s">
        <v>27</v>
      </c>
      <c r="B37" s="365" t="s">
        <v>28</v>
      </c>
      <c r="C37" s="366"/>
      <c r="D37" s="6"/>
      <c r="E37" s="12" t="s">
        <v>29</v>
      </c>
    </row>
    <row r="38" spans="1:12" x14ac:dyDescent="0.25">
      <c r="A38" s="8">
        <v>1</v>
      </c>
      <c r="B38" s="9" t="s">
        <v>484</v>
      </c>
      <c r="C38" s="61"/>
      <c r="D38" s="6"/>
      <c r="E38" s="91">
        <f>'[3]Т23-21'!$F$10</f>
        <v>123500.13119999999</v>
      </c>
    </row>
    <row r="39" spans="1:12" x14ac:dyDescent="0.25">
      <c r="A39" s="8">
        <v>2</v>
      </c>
      <c r="B39" s="360" t="s">
        <v>380</v>
      </c>
      <c r="C39" s="360"/>
      <c r="D39" s="6"/>
      <c r="E39" s="76">
        <f>'[3]Т23-21'!$F$11</f>
        <v>8475.4992000000002</v>
      </c>
    </row>
    <row r="40" spans="1:12" x14ac:dyDescent="0.25">
      <c r="A40" s="8">
        <v>3</v>
      </c>
      <c r="B40" s="359" t="s">
        <v>381</v>
      </c>
      <c r="C40" s="359"/>
      <c r="D40" s="6"/>
      <c r="E40" s="76">
        <f>'[3]Т23-21'!$F$12</f>
        <v>30269.64</v>
      </c>
    </row>
    <row r="41" spans="1:12" x14ac:dyDescent="0.25">
      <c r="A41" s="8">
        <v>4</v>
      </c>
      <c r="B41" s="31" t="s">
        <v>509</v>
      </c>
      <c r="C41" s="31"/>
      <c r="D41" s="6"/>
      <c r="E41" s="76">
        <f>'[3]Т23-21'!$F$13</f>
        <v>6053.9279999999999</v>
      </c>
    </row>
    <row r="42" spans="1:12" x14ac:dyDescent="0.25">
      <c r="A42" s="8">
        <v>5</v>
      </c>
      <c r="B42" s="359" t="s">
        <v>2</v>
      </c>
      <c r="C42" s="359"/>
      <c r="D42" s="6"/>
      <c r="E42" s="76">
        <v>1114.96</v>
      </c>
      <c r="J42" s="76"/>
      <c r="L42" s="75"/>
    </row>
    <row r="43" spans="1:12" x14ac:dyDescent="0.25">
      <c r="A43" s="8">
        <v>6</v>
      </c>
      <c r="B43" s="359" t="s">
        <v>3</v>
      </c>
      <c r="C43" s="359"/>
      <c r="D43" s="6"/>
      <c r="E43" s="76">
        <v>8000</v>
      </c>
      <c r="J43" s="76"/>
      <c r="L43" s="75"/>
    </row>
    <row r="44" spans="1:12" x14ac:dyDescent="0.25">
      <c r="A44" s="8">
        <v>7</v>
      </c>
      <c r="B44" s="360" t="s">
        <v>30</v>
      </c>
      <c r="C44" s="360"/>
      <c r="D44" s="6"/>
      <c r="E44" s="76">
        <f>'[3]Т23-21'!$F$17</f>
        <v>39350.531999999999</v>
      </c>
    </row>
    <row r="45" spans="1:12" x14ac:dyDescent="0.25">
      <c r="A45" s="8">
        <v>8</v>
      </c>
      <c r="B45" s="359" t="s">
        <v>382</v>
      </c>
      <c r="C45" s="359"/>
      <c r="D45" s="6"/>
      <c r="E45" s="76">
        <v>576.84</v>
      </c>
      <c r="J45" s="76"/>
      <c r="L45" s="75"/>
    </row>
    <row r="46" spans="1:12" x14ac:dyDescent="0.25">
      <c r="A46" s="8">
        <v>9</v>
      </c>
      <c r="B46" s="359" t="s">
        <v>383</v>
      </c>
      <c r="C46" s="359"/>
      <c r="D46" s="6"/>
      <c r="E46" s="76">
        <v>4350</v>
      </c>
      <c r="J46" s="76"/>
      <c r="L46" s="75"/>
    </row>
    <row r="47" spans="1:12" x14ac:dyDescent="0.25">
      <c r="A47" s="8">
        <v>10</v>
      </c>
      <c r="B47" s="359" t="s">
        <v>1255</v>
      </c>
      <c r="C47" s="359"/>
      <c r="D47" s="6"/>
      <c r="E47" s="76">
        <v>0</v>
      </c>
      <c r="J47" s="75"/>
      <c r="L47" s="75"/>
    </row>
    <row r="48" spans="1:12" x14ac:dyDescent="0.25">
      <c r="A48" s="8">
        <v>11</v>
      </c>
      <c r="B48" s="359" t="s">
        <v>385</v>
      </c>
      <c r="C48" s="359"/>
      <c r="D48" s="6"/>
      <c r="E48" s="76">
        <v>115949.67</v>
      </c>
    </row>
    <row r="49" spans="1:12" x14ac:dyDescent="0.25">
      <c r="A49" s="8">
        <v>12</v>
      </c>
      <c r="B49" s="359" t="s">
        <v>386</v>
      </c>
      <c r="C49" s="359"/>
      <c r="D49" s="6"/>
      <c r="E49" s="76">
        <v>182828.63</v>
      </c>
      <c r="J49" s="75"/>
      <c r="L49" s="75"/>
    </row>
    <row r="50" spans="1:12" x14ac:dyDescent="0.25">
      <c r="A50" s="8">
        <v>13</v>
      </c>
      <c r="B50" s="359" t="s">
        <v>387</v>
      </c>
      <c r="C50" s="359"/>
      <c r="D50" s="6"/>
      <c r="E50" s="83">
        <f>[4]Т23!$E$50</f>
        <v>192335.41</v>
      </c>
    </row>
    <row r="51" spans="1:12" x14ac:dyDescent="0.25">
      <c r="A51" s="8">
        <v>14</v>
      </c>
      <c r="B51" s="359" t="s">
        <v>393</v>
      </c>
      <c r="C51" s="359"/>
      <c r="D51" s="6"/>
      <c r="E51" s="76">
        <f>'[3]Т23-21'!$F$27</f>
        <v>4843.1423999999997</v>
      </c>
    </row>
    <row r="52" spans="1:12" x14ac:dyDescent="0.25">
      <c r="A52" s="8">
        <v>15</v>
      </c>
      <c r="B52" s="359" t="s">
        <v>388</v>
      </c>
      <c r="C52" s="359"/>
      <c r="D52" s="6"/>
      <c r="E52" s="76">
        <v>133965</v>
      </c>
      <c r="J52" s="75"/>
      <c r="L52" s="75"/>
    </row>
    <row r="53" spans="1:12" x14ac:dyDescent="0.25">
      <c r="A53" s="8">
        <v>16</v>
      </c>
      <c r="B53" s="359" t="s">
        <v>53</v>
      </c>
      <c r="C53" s="359"/>
      <c r="D53" s="6"/>
      <c r="E53" s="76">
        <v>295706.31</v>
      </c>
      <c r="L53" s="140"/>
    </row>
    <row r="54" spans="1:12" x14ac:dyDescent="0.25">
      <c r="A54" s="8">
        <v>17</v>
      </c>
      <c r="B54" s="362" t="s">
        <v>4</v>
      </c>
      <c r="C54" s="363"/>
      <c r="D54" s="6"/>
      <c r="E54" s="76">
        <f>'[3]Т23-21'!$F$30</f>
        <v>236103.19199999998</v>
      </c>
    </row>
    <row r="55" spans="1:12" x14ac:dyDescent="0.25">
      <c r="A55" s="8">
        <v>18</v>
      </c>
      <c r="B55" s="359" t="s">
        <v>461</v>
      </c>
      <c r="C55" s="359"/>
      <c r="D55" s="6"/>
      <c r="E55" s="76">
        <f>[4]Т23!$E$55</f>
        <v>98186.752719650001</v>
      </c>
      <c r="J55" s="75"/>
      <c r="L55" s="75"/>
    </row>
    <row r="56" spans="1:12" x14ac:dyDescent="0.25">
      <c r="A56" s="8">
        <v>19</v>
      </c>
      <c r="B56" s="362" t="s">
        <v>480</v>
      </c>
      <c r="C56" s="363"/>
      <c r="D56" s="6"/>
      <c r="E56" s="76">
        <v>68841.7</v>
      </c>
      <c r="L56" s="75"/>
    </row>
    <row r="57" spans="1:12" x14ac:dyDescent="0.25">
      <c r="A57" s="8">
        <v>20</v>
      </c>
      <c r="B57" s="362" t="s">
        <v>481</v>
      </c>
      <c r="C57" s="363"/>
      <c r="D57" s="6"/>
      <c r="E57" s="76">
        <v>7040.63</v>
      </c>
      <c r="L57" s="75"/>
    </row>
    <row r="58" spans="1:12" x14ac:dyDescent="0.25">
      <c r="A58" s="8">
        <v>21</v>
      </c>
      <c r="B58" s="362" t="s">
        <v>482</v>
      </c>
      <c r="C58" s="363"/>
      <c r="D58" s="6"/>
      <c r="E58" s="76">
        <v>135653.85999999999</v>
      </c>
      <c r="L58" s="75"/>
    </row>
    <row r="59" spans="1:12" x14ac:dyDescent="0.25">
      <c r="A59" s="8">
        <v>22</v>
      </c>
      <c r="B59" s="362" t="s">
        <v>483</v>
      </c>
      <c r="C59" s="363"/>
      <c r="D59" s="6"/>
      <c r="E59" s="76">
        <v>11964.48</v>
      </c>
      <c r="L59" s="75"/>
    </row>
    <row r="60" spans="1:12" x14ac:dyDescent="0.25">
      <c r="A60" s="8">
        <v>23</v>
      </c>
      <c r="B60" s="364" t="s">
        <v>488</v>
      </c>
      <c r="C60" s="364"/>
      <c r="D60" s="6"/>
      <c r="E60" s="83">
        <f>SUM(E38:E59)</f>
        <v>1705110.3075196501</v>
      </c>
      <c r="J60" s="159"/>
    </row>
    <row r="61" spans="1:12" x14ac:dyDescent="0.25">
      <c r="A61" s="8">
        <v>24</v>
      </c>
      <c r="B61" s="364" t="s">
        <v>507</v>
      </c>
      <c r="C61" s="361"/>
      <c r="D61" s="6"/>
      <c r="E61" s="83">
        <f>B21+E19</f>
        <v>1643155.43</v>
      </c>
      <c r="J61" s="105"/>
    </row>
    <row r="62" spans="1:12" x14ac:dyDescent="0.25">
      <c r="A62" s="28" t="s">
        <v>31</v>
      </c>
      <c r="B62" s="5" t="s">
        <v>430</v>
      </c>
    </row>
    <row r="63" spans="1:12" x14ac:dyDescent="0.25">
      <c r="B63" s="11" t="s">
        <v>35</v>
      </c>
    </row>
    <row r="64" spans="1:12" x14ac:dyDescent="0.25">
      <c r="A64" s="38" t="s">
        <v>27</v>
      </c>
      <c r="B64" s="36" t="s">
        <v>39</v>
      </c>
      <c r="C64" s="122" t="s">
        <v>42</v>
      </c>
      <c r="D64" s="306" t="s">
        <v>1067</v>
      </c>
      <c r="E64" s="122" t="s">
        <v>43</v>
      </c>
    </row>
    <row r="65" spans="1:8" x14ac:dyDescent="0.25">
      <c r="A65" s="120" t="s">
        <v>9</v>
      </c>
      <c r="B65" s="297" t="s">
        <v>1096</v>
      </c>
      <c r="C65" s="310" t="s">
        <v>422</v>
      </c>
      <c r="D65" s="110">
        <v>143</v>
      </c>
      <c r="E65" s="110">
        <v>5700</v>
      </c>
    </row>
    <row r="66" spans="1:8" x14ac:dyDescent="0.25">
      <c r="A66" s="120" t="s">
        <v>13</v>
      </c>
      <c r="B66" s="297" t="s">
        <v>1126</v>
      </c>
      <c r="C66" s="315" t="s">
        <v>432</v>
      </c>
      <c r="D66" s="110">
        <v>89</v>
      </c>
      <c r="E66" s="110">
        <v>14900</v>
      </c>
    </row>
    <row r="67" spans="1:8" x14ac:dyDescent="0.25">
      <c r="A67" s="110" t="s">
        <v>14</v>
      </c>
      <c r="B67" s="297" t="s">
        <v>1096</v>
      </c>
      <c r="C67" s="315" t="s">
        <v>432</v>
      </c>
      <c r="D67" s="110">
        <v>102</v>
      </c>
      <c r="E67" s="110">
        <v>8900</v>
      </c>
      <c r="H67" s="302"/>
    </row>
    <row r="68" spans="1:8" x14ac:dyDescent="0.25">
      <c r="A68" s="110">
        <v>4</v>
      </c>
      <c r="B68" s="302" t="s">
        <v>1133</v>
      </c>
      <c r="C68" s="315" t="s">
        <v>432</v>
      </c>
      <c r="D68" s="110">
        <v>90</v>
      </c>
      <c r="E68" s="110">
        <v>7900</v>
      </c>
    </row>
    <row r="69" spans="1:8" x14ac:dyDescent="0.25">
      <c r="A69" s="110">
        <v>5</v>
      </c>
      <c r="B69" s="113"/>
      <c r="C69" s="310"/>
      <c r="D69" s="110"/>
      <c r="E69" s="110"/>
    </row>
    <row r="70" spans="1:8" x14ac:dyDescent="0.25">
      <c r="A70" s="28" t="s">
        <v>32</v>
      </c>
      <c r="B70" s="28" t="s">
        <v>44</v>
      </c>
      <c r="C70" s="28"/>
      <c r="D70" s="28"/>
      <c r="E70" s="28"/>
      <c r="F70" s="28"/>
    </row>
    <row r="71" spans="1:8" x14ac:dyDescent="0.25">
      <c r="B71" s="28" t="s">
        <v>45</v>
      </c>
      <c r="C71" s="28"/>
      <c r="D71" s="28"/>
      <c r="E71" s="28"/>
      <c r="F71" s="28"/>
    </row>
    <row r="72" spans="1:8" x14ac:dyDescent="0.25">
      <c r="B72" s="28" t="s">
        <v>46</v>
      </c>
      <c r="C72" s="28"/>
      <c r="D72" s="28"/>
      <c r="E72" s="28"/>
      <c r="F72" s="28"/>
    </row>
    <row r="73" spans="1:8" x14ac:dyDescent="0.25">
      <c r="B73" s="51" t="s">
        <v>54</v>
      </c>
      <c r="C73" s="29"/>
      <c r="D73" s="29"/>
      <c r="E73" s="29"/>
      <c r="F73" s="29"/>
    </row>
    <row r="74" spans="1:8" x14ac:dyDescent="0.25">
      <c r="B74" s="29" t="s">
        <v>48</v>
      </c>
      <c r="C74" s="29"/>
      <c r="D74" s="29"/>
      <c r="E74" s="29"/>
      <c r="F74" s="29"/>
    </row>
    <row r="75" spans="1:8" x14ac:dyDescent="0.25">
      <c r="B75" s="29" t="s">
        <v>49</v>
      </c>
      <c r="C75" s="29"/>
      <c r="D75" s="29"/>
      <c r="E75" s="29"/>
      <c r="F75" s="29"/>
    </row>
    <row r="77" spans="1:8" x14ac:dyDescent="0.25">
      <c r="B77" s="175" t="s">
        <v>535</v>
      </c>
    </row>
    <row r="90" spans="1:1" x14ac:dyDescent="0.25">
      <c r="A90" t="s">
        <v>5</v>
      </c>
    </row>
  </sheetData>
  <mergeCells count="28">
    <mergeCell ref="B54:C54"/>
    <mergeCell ref="B55:C55"/>
    <mergeCell ref="B60:C60"/>
    <mergeCell ref="B61:C61"/>
    <mergeCell ref="B56:C56"/>
    <mergeCell ref="B57:C57"/>
    <mergeCell ref="B58:C58"/>
    <mergeCell ref="B59:C59"/>
    <mergeCell ref="B49:C49"/>
    <mergeCell ref="B50:C50"/>
    <mergeCell ref="B51:C51"/>
    <mergeCell ref="B52:C52"/>
    <mergeCell ref="B53:C53"/>
    <mergeCell ref="B11:F11"/>
    <mergeCell ref="B12:F12"/>
    <mergeCell ref="B5:E5"/>
    <mergeCell ref="B9:C9"/>
    <mergeCell ref="B10:E10"/>
    <mergeCell ref="B37:C37"/>
    <mergeCell ref="B39:C39"/>
    <mergeCell ref="B40:C40"/>
    <mergeCell ref="B42:C42"/>
    <mergeCell ref="B43:C43"/>
    <mergeCell ref="B44:C44"/>
    <mergeCell ref="B45:C45"/>
    <mergeCell ref="B46:C46"/>
    <mergeCell ref="B47:C47"/>
    <mergeCell ref="B48:C48"/>
  </mergeCells>
  <pageMargins left="0.69930555555555596" right="0.69930555555555596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47">
    <tabColor rgb="FF92D050"/>
  </sheetPr>
  <dimension ref="A1:L81"/>
  <sheetViews>
    <sheetView topLeftCell="A7" workbookViewId="0">
      <selection activeCell="I55" sqref="I55:I5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5.5703125" customWidth="1"/>
    <col min="6" max="6" width="10" customWidth="1"/>
    <col min="10" max="10" width="10.5703125" bestFit="1" customWidth="1"/>
    <col min="12" max="12" width="1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553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89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369030.87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[4]Т27!$E$14</f>
        <v>-64829.39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1438873.29</v>
      </c>
    </row>
    <row r="18" spans="1:6" x14ac:dyDescent="0.25">
      <c r="A18" s="13"/>
      <c r="B18" s="25" t="s">
        <v>19</v>
      </c>
      <c r="C18" s="26"/>
      <c r="D18" s="27"/>
      <c r="E18" s="15">
        <v>1410345.86</v>
      </c>
    </row>
    <row r="19" spans="1:6" x14ac:dyDescent="0.25">
      <c r="A19" s="13"/>
      <c r="B19" s="25" t="s">
        <v>20</v>
      </c>
      <c r="C19" s="26"/>
      <c r="D19" s="27"/>
      <c r="E19" s="16">
        <v>1410345.86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14862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341</v>
      </c>
      <c r="C23" s="62"/>
      <c r="D23" s="65"/>
      <c r="E23" s="65">
        <v>73769.72</v>
      </c>
      <c r="F23" s="266"/>
    </row>
    <row r="24" spans="1:6" x14ac:dyDescent="0.25">
      <c r="A24" s="13"/>
      <c r="B24" s="62" t="s">
        <v>342</v>
      </c>
      <c r="C24" s="62"/>
      <c r="D24" s="65"/>
      <c r="E24" s="65">
        <v>75943.05</v>
      </c>
    </row>
    <row r="25" spans="1:6" x14ac:dyDescent="0.25">
      <c r="A25" s="13"/>
      <c r="B25" s="62" t="s">
        <v>1016</v>
      </c>
      <c r="C25" s="62"/>
      <c r="D25" s="65"/>
      <c r="E25" s="65">
        <v>5373.83</v>
      </c>
    </row>
    <row r="26" spans="1:6" x14ac:dyDescent="0.25">
      <c r="A26" s="13"/>
      <c r="B26" s="62" t="s">
        <v>1017</v>
      </c>
      <c r="C26" s="62"/>
      <c r="D26" s="65"/>
      <c r="E26" s="65">
        <v>30187.83</v>
      </c>
    </row>
    <row r="27" spans="1:6" x14ac:dyDescent="0.25">
      <c r="A27" s="13" t="s">
        <v>24</v>
      </c>
      <c r="B27" s="11" t="s">
        <v>36</v>
      </c>
      <c r="C27" s="11"/>
      <c r="D27" s="11"/>
      <c r="E27" s="14"/>
      <c r="F27" s="28"/>
    </row>
    <row r="28" spans="1:6" x14ac:dyDescent="0.25">
      <c r="A28" s="13"/>
      <c r="B28" s="11" t="s">
        <v>38</v>
      </c>
      <c r="C28" s="11"/>
      <c r="D28" s="11"/>
      <c r="E28" s="14"/>
      <c r="F28" s="28"/>
    </row>
    <row r="29" spans="1:6" x14ac:dyDescent="0.25">
      <c r="A29" s="13"/>
      <c r="B29" s="11" t="s">
        <v>37</v>
      </c>
      <c r="C29" s="5"/>
      <c r="D29" s="5"/>
      <c r="E29" s="1"/>
    </row>
    <row r="30" spans="1:6" x14ac:dyDescent="0.25">
      <c r="A30" s="8" t="s">
        <v>27</v>
      </c>
      <c r="B30" s="365" t="s">
        <v>28</v>
      </c>
      <c r="C30" s="366"/>
      <c r="D30" s="6"/>
      <c r="E30" s="12" t="s">
        <v>29</v>
      </c>
    </row>
    <row r="31" spans="1:6" x14ac:dyDescent="0.25">
      <c r="A31" s="8">
        <v>1</v>
      </c>
      <c r="B31" s="9" t="s">
        <v>484</v>
      </c>
      <c r="C31" s="61"/>
      <c r="D31" s="6"/>
      <c r="E31" s="61">
        <f>'[3]Т27-21'!$F$10</f>
        <v>133016.68799999999</v>
      </c>
    </row>
    <row r="32" spans="1:6" x14ac:dyDescent="0.25">
      <c r="A32" s="8">
        <v>2</v>
      </c>
      <c r="B32" s="360" t="s">
        <v>380</v>
      </c>
      <c r="C32" s="360"/>
      <c r="D32" s="6"/>
      <c r="E32" s="76">
        <f>'[3]Т27-21'!$F$11</f>
        <v>8973.348</v>
      </c>
    </row>
    <row r="33" spans="1:12" x14ac:dyDescent="0.25">
      <c r="A33" s="8">
        <v>3</v>
      </c>
      <c r="B33" s="359" t="s">
        <v>381</v>
      </c>
      <c r="C33" s="359"/>
      <c r="D33" s="6"/>
      <c r="E33" s="76">
        <f>'[3]Т27-21'!$F$12</f>
        <v>38532.612000000001</v>
      </c>
    </row>
    <row r="34" spans="1:12" x14ac:dyDescent="0.25">
      <c r="A34" s="8">
        <v>4</v>
      </c>
      <c r="B34" s="31" t="s">
        <v>509</v>
      </c>
      <c r="C34" s="31"/>
      <c r="D34" s="6"/>
      <c r="E34" s="76">
        <f>'[3]Т27-21'!$F$13</f>
        <v>14779.632</v>
      </c>
    </row>
    <row r="35" spans="1:12" x14ac:dyDescent="0.25">
      <c r="A35" s="8">
        <v>5</v>
      </c>
      <c r="B35" s="359" t="s">
        <v>2</v>
      </c>
      <c r="C35" s="359"/>
      <c r="D35" s="6"/>
      <c r="E35" s="76">
        <v>3300.8</v>
      </c>
      <c r="J35" s="76"/>
      <c r="L35" s="75"/>
    </row>
    <row r="36" spans="1:12" x14ac:dyDescent="0.25">
      <c r="A36" s="8">
        <v>6</v>
      </c>
      <c r="B36" s="359" t="s">
        <v>3</v>
      </c>
      <c r="C36" s="359"/>
      <c r="D36" s="6"/>
      <c r="E36" s="76">
        <v>8000</v>
      </c>
      <c r="J36" s="76"/>
      <c r="L36" s="75"/>
    </row>
    <row r="37" spans="1:12" x14ac:dyDescent="0.25">
      <c r="A37" s="8">
        <v>7</v>
      </c>
      <c r="B37" s="360" t="s">
        <v>30</v>
      </c>
      <c r="C37" s="360"/>
      <c r="D37" s="6"/>
      <c r="E37" s="76">
        <f>'[3]Т27-21'!$F$17</f>
        <v>34309.86</v>
      </c>
    </row>
    <row r="38" spans="1:12" x14ac:dyDescent="0.25">
      <c r="A38" s="8">
        <v>8</v>
      </c>
      <c r="B38" s="359" t="s">
        <v>382</v>
      </c>
      <c r="C38" s="359"/>
      <c r="D38" s="6"/>
      <c r="E38" s="76">
        <v>576.86</v>
      </c>
      <c r="J38" s="76"/>
    </row>
    <row r="39" spans="1:12" x14ac:dyDescent="0.25">
      <c r="A39" s="8">
        <v>9</v>
      </c>
      <c r="B39" s="359" t="s">
        <v>383</v>
      </c>
      <c r="C39" s="359"/>
      <c r="D39" s="6"/>
      <c r="E39" s="76">
        <v>4120</v>
      </c>
      <c r="J39" s="76"/>
      <c r="L39" s="75"/>
    </row>
    <row r="40" spans="1:12" x14ac:dyDescent="0.25">
      <c r="A40" s="8">
        <v>10</v>
      </c>
      <c r="B40" s="359" t="s">
        <v>407</v>
      </c>
      <c r="C40" s="359"/>
      <c r="D40" s="6"/>
      <c r="E40" s="76">
        <v>12000</v>
      </c>
      <c r="L40" s="75"/>
    </row>
    <row r="41" spans="1:12" x14ac:dyDescent="0.25">
      <c r="A41" s="8">
        <v>11</v>
      </c>
      <c r="B41" s="359" t="s">
        <v>385</v>
      </c>
      <c r="C41" s="359"/>
      <c r="D41" s="6"/>
      <c r="E41" s="76">
        <v>142517.88</v>
      </c>
    </row>
    <row r="42" spans="1:12" x14ac:dyDescent="0.25">
      <c r="A42" s="8">
        <v>12</v>
      </c>
      <c r="B42" s="359" t="s">
        <v>386</v>
      </c>
      <c r="C42" s="359"/>
      <c r="D42" s="6"/>
      <c r="E42" s="76">
        <v>131961</v>
      </c>
      <c r="J42" s="75"/>
      <c r="L42" s="75"/>
    </row>
    <row r="43" spans="1:12" x14ac:dyDescent="0.25">
      <c r="A43" s="8">
        <v>13</v>
      </c>
      <c r="B43" s="359" t="s">
        <v>387</v>
      </c>
      <c r="C43" s="359"/>
      <c r="D43" s="6"/>
      <c r="E43" s="83">
        <v>146740.63</v>
      </c>
      <c r="J43" s="75"/>
      <c r="L43" s="75"/>
    </row>
    <row r="44" spans="1:12" x14ac:dyDescent="0.25">
      <c r="A44" s="8">
        <v>14</v>
      </c>
      <c r="B44" s="359" t="s">
        <v>393</v>
      </c>
      <c r="C44" s="359"/>
      <c r="D44" s="6"/>
      <c r="E44" s="76">
        <f>'[3]Т27-21'!$F$27</f>
        <v>3167.0639999999994</v>
      </c>
    </row>
    <row r="45" spans="1:12" x14ac:dyDescent="0.25">
      <c r="A45" s="8">
        <v>15</v>
      </c>
      <c r="B45" s="359" t="s">
        <v>388</v>
      </c>
      <c r="C45" s="359"/>
      <c r="D45" s="6"/>
      <c r="E45" s="76">
        <v>17174.2</v>
      </c>
      <c r="J45" s="75"/>
      <c r="L45" s="75"/>
    </row>
    <row r="46" spans="1:12" x14ac:dyDescent="0.25">
      <c r="A46" s="8">
        <v>16</v>
      </c>
      <c r="B46" s="359" t="s">
        <v>53</v>
      </c>
      <c r="C46" s="359"/>
      <c r="D46" s="6"/>
      <c r="E46" s="76">
        <v>152130.12</v>
      </c>
      <c r="L46" s="75"/>
    </row>
    <row r="47" spans="1:12" x14ac:dyDescent="0.25">
      <c r="A47" s="8">
        <v>17</v>
      </c>
      <c r="B47" s="362" t="s">
        <v>4</v>
      </c>
      <c r="C47" s="363"/>
      <c r="D47" s="6"/>
      <c r="E47" s="76">
        <f>'[3]Т27-21'!$F$30</f>
        <v>234890.58000000002</v>
      </c>
    </row>
    <row r="48" spans="1:12" x14ac:dyDescent="0.25">
      <c r="A48" s="8">
        <v>18</v>
      </c>
      <c r="B48" s="359" t="s">
        <v>461</v>
      </c>
      <c r="C48" s="359"/>
      <c r="D48" s="6"/>
      <c r="E48" s="76">
        <f>[4]Т27!$E$48</f>
        <v>85163.29567430001</v>
      </c>
      <c r="J48" s="75"/>
      <c r="L48" s="75"/>
    </row>
    <row r="49" spans="1:12" x14ac:dyDescent="0.25">
      <c r="A49" s="8">
        <v>19</v>
      </c>
      <c r="B49" s="362" t="s">
        <v>480</v>
      </c>
      <c r="C49" s="363"/>
      <c r="D49" s="6"/>
      <c r="E49" s="76">
        <f>[4]Т27!$E$49</f>
        <v>68692.95</v>
      </c>
      <c r="L49" s="75"/>
    </row>
    <row r="50" spans="1:12" x14ac:dyDescent="0.25">
      <c r="A50" s="8">
        <v>20</v>
      </c>
      <c r="B50" s="362" t="s">
        <v>481</v>
      </c>
      <c r="C50" s="363"/>
      <c r="D50" s="6"/>
      <c r="E50" s="76">
        <v>7026.15</v>
      </c>
      <c r="L50" s="75"/>
    </row>
    <row r="51" spans="1:12" x14ac:dyDescent="0.25">
      <c r="A51" s="8">
        <v>21</v>
      </c>
      <c r="B51" s="362" t="s">
        <v>482</v>
      </c>
      <c r="C51" s="363"/>
      <c r="D51" s="6"/>
      <c r="E51" s="76">
        <v>135913.56</v>
      </c>
      <c r="L51" s="75"/>
    </row>
    <row r="52" spans="1:12" x14ac:dyDescent="0.25">
      <c r="A52" s="8">
        <v>22</v>
      </c>
      <c r="B52" s="362" t="s">
        <v>483</v>
      </c>
      <c r="C52" s="363"/>
      <c r="D52" s="6"/>
      <c r="E52" s="76">
        <v>11938.14</v>
      </c>
      <c r="L52" s="75"/>
    </row>
    <row r="53" spans="1:12" x14ac:dyDescent="0.25">
      <c r="A53" s="8">
        <v>23</v>
      </c>
      <c r="B53" s="364" t="s">
        <v>488</v>
      </c>
      <c r="C53" s="364"/>
      <c r="D53" s="6"/>
      <c r="E53" s="83">
        <f>SUM(E31:E52)</f>
        <v>1394925.3696742998</v>
      </c>
      <c r="J53" s="348"/>
    </row>
    <row r="54" spans="1:12" x14ac:dyDescent="0.25">
      <c r="A54" s="8">
        <v>24</v>
      </c>
      <c r="B54" s="364" t="s">
        <v>507</v>
      </c>
      <c r="C54" s="361"/>
      <c r="D54" s="6"/>
      <c r="E54" s="83">
        <f>B21+E18</f>
        <v>1425207.86</v>
      </c>
      <c r="J54" s="354"/>
    </row>
    <row r="56" spans="1:12" x14ac:dyDescent="0.25">
      <c r="A56" s="28" t="s">
        <v>31</v>
      </c>
      <c r="B56" s="5" t="s">
        <v>429</v>
      </c>
    </row>
    <row r="57" spans="1:12" x14ac:dyDescent="0.25">
      <c r="B57" s="11" t="s">
        <v>35</v>
      </c>
    </row>
    <row r="58" spans="1:12" x14ac:dyDescent="0.25">
      <c r="A58" s="38" t="s">
        <v>27</v>
      </c>
      <c r="B58" s="36" t="s">
        <v>39</v>
      </c>
      <c r="C58" s="122" t="s">
        <v>42</v>
      </c>
      <c r="D58" s="326" t="s">
        <v>1067</v>
      </c>
      <c r="E58" s="314" t="s">
        <v>389</v>
      </c>
    </row>
    <row r="59" spans="1:12" x14ac:dyDescent="0.25">
      <c r="A59" s="119" t="s">
        <v>9</v>
      </c>
      <c r="B59" s="325" t="s">
        <v>1230</v>
      </c>
      <c r="C59" s="326" t="s">
        <v>428</v>
      </c>
      <c r="D59" s="57">
        <v>114</v>
      </c>
      <c r="E59" s="57">
        <v>12000</v>
      </c>
    </row>
    <row r="60" spans="1:12" x14ac:dyDescent="0.25">
      <c r="A60" s="120" t="s">
        <v>13</v>
      </c>
      <c r="B60" s="113"/>
      <c r="C60" s="113"/>
      <c r="D60" s="31"/>
      <c r="E60" s="31"/>
    </row>
    <row r="61" spans="1:12" x14ac:dyDescent="0.25">
      <c r="A61" s="28" t="s">
        <v>32</v>
      </c>
      <c r="B61" s="28" t="s">
        <v>44</v>
      </c>
      <c r="C61" s="28"/>
      <c r="D61" s="28"/>
      <c r="E61" s="28"/>
      <c r="F61" s="28"/>
    </row>
    <row r="62" spans="1:12" x14ac:dyDescent="0.25">
      <c r="B62" s="28" t="s">
        <v>45</v>
      </c>
      <c r="C62" s="28"/>
      <c r="D62" s="28"/>
      <c r="E62" s="28"/>
      <c r="F62" s="28"/>
    </row>
    <row r="63" spans="1:12" x14ac:dyDescent="0.25">
      <c r="B63" s="28" t="s">
        <v>46</v>
      </c>
      <c r="C63" s="28"/>
      <c r="D63" s="28"/>
      <c r="E63" s="28"/>
      <c r="F63" s="28"/>
    </row>
    <row r="64" spans="1:12" x14ac:dyDescent="0.25">
      <c r="B64" s="60" t="s">
        <v>111</v>
      </c>
      <c r="C64" s="29"/>
      <c r="D64" s="29"/>
      <c r="E64" s="29"/>
      <c r="F64" s="29"/>
    </row>
    <row r="65" spans="2:6" x14ac:dyDescent="0.25">
      <c r="B65" s="60" t="s">
        <v>112</v>
      </c>
      <c r="C65" s="29"/>
      <c r="D65" s="29"/>
      <c r="E65" s="29"/>
      <c r="F65" s="29"/>
    </row>
    <row r="66" spans="2:6" x14ac:dyDescent="0.25">
      <c r="B66" s="60" t="s">
        <v>113</v>
      </c>
      <c r="C66" s="29"/>
      <c r="D66" s="29"/>
      <c r="E66" s="29"/>
      <c r="F66" s="29"/>
    </row>
    <row r="68" spans="2:6" x14ac:dyDescent="0.25">
      <c r="B68" s="176" t="s">
        <v>535</v>
      </c>
    </row>
    <row r="81" spans="1:1" x14ac:dyDescent="0.25">
      <c r="A81" t="s">
        <v>5</v>
      </c>
    </row>
  </sheetData>
  <mergeCells count="28">
    <mergeCell ref="B47:C47"/>
    <mergeCell ref="B48:C48"/>
    <mergeCell ref="B53:C53"/>
    <mergeCell ref="B54:C54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B11:F11"/>
    <mergeCell ref="B12:F12"/>
    <mergeCell ref="B5:E5"/>
    <mergeCell ref="B9:C9"/>
    <mergeCell ref="B10:E10"/>
    <mergeCell ref="B30:C30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</mergeCells>
  <pageMargins left="0.69930555555555596" right="0.69930555555555596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48">
    <tabColor rgb="FF92D050"/>
  </sheetPr>
  <dimension ref="A1:L89"/>
  <sheetViews>
    <sheetView topLeftCell="A49" workbookViewId="0">
      <selection activeCell="F59" sqref="F59"/>
    </sheetView>
  </sheetViews>
  <sheetFormatPr defaultRowHeight="15" x14ac:dyDescent="0.25"/>
  <cols>
    <col min="1" max="1" width="4.5703125" customWidth="1"/>
    <col min="2" max="2" width="51.85546875" customWidth="1"/>
    <col min="3" max="3" width="11.42578125" customWidth="1"/>
    <col min="4" max="4" width="10.140625" customWidth="1"/>
    <col min="5" max="5" width="13.140625" customWidth="1"/>
    <col min="6" max="6" width="10" customWidth="1"/>
    <col min="10" max="10" width="10.5703125" bestFit="1" customWidth="1"/>
    <col min="12" max="12" width="11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554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106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287477.52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'[4]Пл,100'!$E$14</f>
        <v>96847.01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1827399.48</v>
      </c>
    </row>
    <row r="18" spans="1:6" x14ac:dyDescent="0.25">
      <c r="A18" s="13"/>
      <c r="B18" s="25" t="s">
        <v>19</v>
      </c>
      <c r="C18" s="26"/>
      <c r="D18" s="27"/>
      <c r="E18" s="15">
        <v>1794042.92</v>
      </c>
    </row>
    <row r="19" spans="1:6" x14ac:dyDescent="0.25">
      <c r="A19" s="13"/>
      <c r="B19" s="25" t="s">
        <v>20</v>
      </c>
      <c r="C19" s="26"/>
      <c r="D19" s="27"/>
      <c r="E19" s="16">
        <v>1794042.92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15000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957</v>
      </c>
      <c r="C23" s="62"/>
      <c r="D23" s="65"/>
      <c r="E23" s="65">
        <v>5486.5</v>
      </c>
      <c r="F23" s="266"/>
    </row>
    <row r="24" spans="1:6" x14ac:dyDescent="0.25">
      <c r="A24" s="13"/>
      <c r="B24" s="62" t="s">
        <v>958</v>
      </c>
      <c r="C24" s="62"/>
      <c r="D24" s="65"/>
      <c r="E24" s="65">
        <v>18647.060000000001</v>
      </c>
    </row>
    <row r="25" spans="1:6" x14ac:dyDescent="0.25">
      <c r="A25" s="13"/>
      <c r="B25" s="62" t="s">
        <v>959</v>
      </c>
      <c r="C25" s="62"/>
      <c r="D25" s="65"/>
      <c r="E25" s="65">
        <v>5596.84</v>
      </c>
    </row>
    <row r="26" spans="1:6" x14ac:dyDescent="0.25">
      <c r="A26" s="13"/>
      <c r="B26" s="62" t="s">
        <v>343</v>
      </c>
      <c r="C26" s="62"/>
      <c r="D26" s="65"/>
      <c r="E26" s="65">
        <v>58827.61</v>
      </c>
    </row>
    <row r="27" spans="1:6" x14ac:dyDescent="0.25">
      <c r="A27" s="13"/>
      <c r="B27" s="62" t="s">
        <v>344</v>
      </c>
      <c r="C27" s="62"/>
      <c r="D27" s="65"/>
      <c r="E27" s="65">
        <v>28958.91</v>
      </c>
    </row>
    <row r="28" spans="1:6" x14ac:dyDescent="0.25">
      <c r="A28" s="13"/>
      <c r="B28" s="62" t="s">
        <v>960</v>
      </c>
      <c r="C28" s="62"/>
      <c r="D28" s="65"/>
      <c r="E28" s="65">
        <v>6026.86</v>
      </c>
    </row>
    <row r="29" spans="1:6" x14ac:dyDescent="0.25">
      <c r="A29" s="13"/>
      <c r="B29" s="62" t="s">
        <v>961</v>
      </c>
      <c r="C29" s="62"/>
      <c r="D29" s="65"/>
      <c r="E29" s="65">
        <v>5523.68</v>
      </c>
    </row>
    <row r="30" spans="1:6" x14ac:dyDescent="0.25">
      <c r="A30" s="13"/>
      <c r="B30" s="132"/>
      <c r="C30" s="133"/>
      <c r="D30" s="134"/>
      <c r="E30" s="135"/>
    </row>
    <row r="31" spans="1:6" x14ac:dyDescent="0.25">
      <c r="A31" s="13" t="s">
        <v>24</v>
      </c>
      <c r="B31" s="11" t="s">
        <v>36</v>
      </c>
      <c r="C31" s="11"/>
      <c r="D31" s="11"/>
      <c r="E31" s="14"/>
      <c r="F31" s="28"/>
    </row>
    <row r="32" spans="1:6" x14ac:dyDescent="0.25">
      <c r="A32" s="13"/>
      <c r="B32" s="11" t="s">
        <v>38</v>
      </c>
      <c r="C32" s="11"/>
      <c r="D32" s="11"/>
      <c r="E32" s="14"/>
      <c r="F32" s="28"/>
    </row>
    <row r="33" spans="1:12" x14ac:dyDescent="0.25">
      <c r="A33" s="13"/>
      <c r="B33" s="11" t="s">
        <v>37</v>
      </c>
      <c r="C33" s="5"/>
      <c r="D33" s="5"/>
      <c r="E33" s="1"/>
    </row>
    <row r="34" spans="1:12" x14ac:dyDescent="0.25">
      <c r="A34" s="8" t="s">
        <v>27</v>
      </c>
      <c r="B34" s="365" t="s">
        <v>28</v>
      </c>
      <c r="C34" s="366"/>
      <c r="D34" s="6"/>
      <c r="E34" s="12" t="s">
        <v>29</v>
      </c>
    </row>
    <row r="35" spans="1:12" x14ac:dyDescent="0.25">
      <c r="A35" s="8">
        <v>1</v>
      </c>
      <c r="B35" s="362" t="s">
        <v>484</v>
      </c>
      <c r="C35" s="363"/>
      <c r="D35" s="6"/>
      <c r="E35" s="91">
        <f>'[3]Пл.100-21'!$F$10</f>
        <v>189477.12</v>
      </c>
    </row>
    <row r="36" spans="1:12" x14ac:dyDescent="0.25">
      <c r="A36" s="8">
        <v>2</v>
      </c>
      <c r="B36" s="360" t="s">
        <v>380</v>
      </c>
      <c r="C36" s="360"/>
      <c r="D36" s="6"/>
      <c r="E36" s="76">
        <f>'[3]Пл.100-21'!$F$11</f>
        <v>14335.440000000002</v>
      </c>
    </row>
    <row r="37" spans="1:12" x14ac:dyDescent="0.25">
      <c r="A37" s="8">
        <v>3</v>
      </c>
      <c r="B37" s="359" t="s">
        <v>381</v>
      </c>
      <c r="C37" s="359"/>
      <c r="D37" s="6"/>
      <c r="E37" s="76">
        <f>'[3]Пл.100-21'!$F$12</f>
        <v>49862.399999999994</v>
      </c>
    </row>
    <row r="38" spans="1:12" x14ac:dyDescent="0.25">
      <c r="A38" s="8">
        <v>4</v>
      </c>
      <c r="B38" s="31" t="s">
        <v>509</v>
      </c>
      <c r="C38" s="31"/>
      <c r="D38" s="6"/>
      <c r="E38" s="76">
        <f>'[3]Пл.100-21'!$F$13</f>
        <v>11842.32</v>
      </c>
    </row>
    <row r="39" spans="1:12" x14ac:dyDescent="0.25">
      <c r="A39" s="8">
        <v>5</v>
      </c>
      <c r="B39" s="359" t="s">
        <v>2</v>
      </c>
      <c r="C39" s="359"/>
      <c r="D39" s="6"/>
      <c r="E39" s="76">
        <v>3858.8</v>
      </c>
      <c r="J39" s="76"/>
      <c r="L39" s="75"/>
    </row>
    <row r="40" spans="1:12" x14ac:dyDescent="0.25">
      <c r="A40" s="8">
        <v>6</v>
      </c>
      <c r="B40" s="359" t="s">
        <v>3</v>
      </c>
      <c r="C40" s="359"/>
      <c r="D40" s="6"/>
      <c r="E40" s="76">
        <v>8000</v>
      </c>
      <c r="J40" s="76"/>
      <c r="L40" s="75"/>
    </row>
    <row r="41" spans="1:12" x14ac:dyDescent="0.25">
      <c r="A41" s="8">
        <v>7</v>
      </c>
      <c r="B41" s="360" t="s">
        <v>30</v>
      </c>
      <c r="C41" s="360"/>
      <c r="D41" s="6"/>
      <c r="E41" s="76">
        <f>'[3]Пл.100-21'!$F$17</f>
        <v>40513.199999999997</v>
      </c>
    </row>
    <row r="42" spans="1:12" x14ac:dyDescent="0.25">
      <c r="A42" s="8">
        <v>8</v>
      </c>
      <c r="B42" s="359" t="s">
        <v>382</v>
      </c>
      <c r="C42" s="359"/>
      <c r="D42" s="6"/>
      <c r="E42" s="76">
        <v>961.6</v>
      </c>
      <c r="J42" s="76"/>
      <c r="L42" s="75"/>
    </row>
    <row r="43" spans="1:12" x14ac:dyDescent="0.25">
      <c r="A43" s="8">
        <v>9</v>
      </c>
      <c r="B43" s="359" t="s">
        <v>383</v>
      </c>
      <c r="C43" s="359"/>
      <c r="D43" s="6"/>
      <c r="E43" s="76">
        <v>4630</v>
      </c>
      <c r="J43" s="76"/>
      <c r="L43" s="75"/>
    </row>
    <row r="44" spans="1:12" x14ac:dyDescent="0.25">
      <c r="A44" s="8">
        <v>11</v>
      </c>
      <c r="B44" s="359" t="s">
        <v>385</v>
      </c>
      <c r="C44" s="359"/>
      <c r="D44" s="6"/>
      <c r="E44" s="76">
        <f>'[3]Пл.100-21'!$F$23</f>
        <v>117176.63999999998</v>
      </c>
    </row>
    <row r="45" spans="1:12" x14ac:dyDescent="0.25">
      <c r="A45" s="8">
        <v>13</v>
      </c>
      <c r="B45" s="359" t="s">
        <v>386</v>
      </c>
      <c r="C45" s="359"/>
      <c r="D45" s="6"/>
      <c r="E45" s="76">
        <v>160182.96</v>
      </c>
      <c r="J45" s="75"/>
      <c r="L45" s="75"/>
    </row>
    <row r="46" spans="1:12" x14ac:dyDescent="0.25">
      <c r="A46" s="8">
        <v>14</v>
      </c>
      <c r="B46" s="359" t="s">
        <v>387</v>
      </c>
      <c r="C46" s="359"/>
      <c r="D46" s="6"/>
      <c r="E46" s="83">
        <v>152703.6</v>
      </c>
      <c r="J46" s="75"/>
      <c r="L46" s="75"/>
    </row>
    <row r="47" spans="1:12" x14ac:dyDescent="0.25">
      <c r="A47" s="8">
        <v>15</v>
      </c>
      <c r="B47" s="359" t="s">
        <v>393</v>
      </c>
      <c r="C47" s="359"/>
      <c r="D47" s="6"/>
      <c r="E47" s="76">
        <f>'[3]Пл.100-21'!$F$27</f>
        <v>3739.68</v>
      </c>
    </row>
    <row r="48" spans="1:12" x14ac:dyDescent="0.25">
      <c r="A48" s="8">
        <v>16</v>
      </c>
      <c r="B48" s="359" t="s">
        <v>388</v>
      </c>
      <c r="C48" s="359"/>
      <c r="D48" s="6"/>
      <c r="E48" s="76">
        <v>379566.88</v>
      </c>
      <c r="J48" s="75"/>
      <c r="L48" s="75"/>
    </row>
    <row r="49" spans="1:12" x14ac:dyDescent="0.25">
      <c r="A49" s="8">
        <v>17</v>
      </c>
      <c r="B49" s="359" t="s">
        <v>53</v>
      </c>
      <c r="C49" s="359"/>
      <c r="D49" s="6"/>
      <c r="E49" s="76">
        <v>302492.46000000002</v>
      </c>
      <c r="L49" s="75"/>
    </row>
    <row r="50" spans="1:12" x14ac:dyDescent="0.25">
      <c r="A50" s="8">
        <v>18</v>
      </c>
      <c r="B50" s="362" t="s">
        <v>4</v>
      </c>
      <c r="C50" s="363"/>
      <c r="D50" s="6"/>
      <c r="E50" s="76">
        <f>'[3]Пл.100-21'!$F$30</f>
        <v>279229.44000000006</v>
      </c>
    </row>
    <row r="51" spans="1:12" x14ac:dyDescent="0.25">
      <c r="A51" s="8">
        <v>19</v>
      </c>
      <c r="B51" s="359" t="s">
        <v>461</v>
      </c>
      <c r="C51" s="359"/>
      <c r="D51" s="6"/>
      <c r="E51" s="76">
        <f>'[4]Пл,100'!$E$51</f>
        <v>108099.3596846</v>
      </c>
      <c r="J51" s="75"/>
      <c r="L51" s="75"/>
    </row>
    <row r="52" spans="1:12" x14ac:dyDescent="0.25">
      <c r="A52" s="8">
        <v>20</v>
      </c>
      <c r="B52" s="362" t="s">
        <v>480</v>
      </c>
      <c r="C52" s="363"/>
      <c r="D52" s="6"/>
      <c r="E52" s="76">
        <v>71278.22</v>
      </c>
      <c r="L52" s="75"/>
    </row>
    <row r="53" spans="1:12" x14ac:dyDescent="0.25">
      <c r="A53" s="8">
        <v>21</v>
      </c>
      <c r="B53" s="362" t="s">
        <v>481</v>
      </c>
      <c r="C53" s="363"/>
      <c r="D53" s="6"/>
      <c r="E53" s="76">
        <v>7358.78</v>
      </c>
      <c r="L53" s="75"/>
    </row>
    <row r="54" spans="1:12" x14ac:dyDescent="0.25">
      <c r="A54" s="8">
        <v>22</v>
      </c>
      <c r="B54" s="362" t="s">
        <v>482</v>
      </c>
      <c r="C54" s="363"/>
      <c r="D54" s="6"/>
      <c r="E54" s="76">
        <v>164505.85999999999</v>
      </c>
      <c r="L54" s="75"/>
    </row>
    <row r="55" spans="1:12" x14ac:dyDescent="0.25">
      <c r="A55" s="8">
        <v>23</v>
      </c>
      <c r="B55" s="362" t="s">
        <v>483</v>
      </c>
      <c r="C55" s="363"/>
      <c r="D55" s="6"/>
      <c r="E55" s="76">
        <v>12509.01</v>
      </c>
      <c r="L55" s="75"/>
    </row>
    <row r="56" spans="1:12" x14ac:dyDescent="0.25">
      <c r="A56" s="8">
        <v>24</v>
      </c>
      <c r="B56" s="364" t="s">
        <v>488</v>
      </c>
      <c r="C56" s="364"/>
      <c r="D56" s="6"/>
      <c r="E56" s="83">
        <f>SUM(E35:E55)</f>
        <v>2082323.7696845999</v>
      </c>
      <c r="J56" s="80"/>
    </row>
    <row r="57" spans="1:12" x14ac:dyDescent="0.25">
      <c r="A57" s="8">
        <v>25</v>
      </c>
      <c r="B57" s="364" t="s">
        <v>507</v>
      </c>
      <c r="C57" s="361"/>
      <c r="D57" s="6"/>
      <c r="E57" s="83">
        <f>E19+B21</f>
        <v>1809042.92</v>
      </c>
      <c r="J57" s="105"/>
    </row>
    <row r="59" spans="1:12" x14ac:dyDescent="0.25">
      <c r="A59" s="28" t="s">
        <v>31</v>
      </c>
      <c r="B59" s="5" t="s">
        <v>429</v>
      </c>
    </row>
    <row r="60" spans="1:12" x14ac:dyDescent="0.25">
      <c r="B60" s="11" t="s">
        <v>35</v>
      </c>
    </row>
    <row r="61" spans="1:12" x14ac:dyDescent="0.25">
      <c r="A61" s="38" t="s">
        <v>27</v>
      </c>
      <c r="B61" s="36" t="s">
        <v>39</v>
      </c>
      <c r="C61" s="33" t="s">
        <v>42</v>
      </c>
      <c r="D61" s="306" t="s">
        <v>1067</v>
      </c>
      <c r="E61" s="122" t="s">
        <v>43</v>
      </c>
    </row>
    <row r="62" spans="1:12" ht="30" x14ac:dyDescent="0.25">
      <c r="A62" s="120" t="s">
        <v>9</v>
      </c>
      <c r="B62" s="257" t="s">
        <v>711</v>
      </c>
      <c r="C62" s="258" t="s">
        <v>444</v>
      </c>
      <c r="D62" s="301">
        <v>3</v>
      </c>
      <c r="E62" s="110">
        <v>44171</v>
      </c>
    </row>
    <row r="63" spans="1:12" ht="30" x14ac:dyDescent="0.25">
      <c r="A63" s="110">
        <v>2</v>
      </c>
      <c r="B63" s="261" t="s">
        <v>714</v>
      </c>
      <c r="C63" s="258" t="s">
        <v>444</v>
      </c>
      <c r="D63" s="301">
        <v>2</v>
      </c>
      <c r="E63" s="110">
        <v>98631</v>
      </c>
    </row>
    <row r="64" spans="1:12" x14ac:dyDescent="0.25">
      <c r="A64" s="110">
        <v>3</v>
      </c>
      <c r="B64" s="297" t="s">
        <v>1064</v>
      </c>
      <c r="C64" s="297" t="s">
        <v>421</v>
      </c>
      <c r="D64" s="110"/>
      <c r="E64" s="110">
        <v>11000</v>
      </c>
    </row>
    <row r="65" spans="1:6" x14ac:dyDescent="0.25">
      <c r="A65" s="120">
        <v>4</v>
      </c>
      <c r="B65" s="297" t="s">
        <v>1068</v>
      </c>
      <c r="C65" s="297" t="s">
        <v>421</v>
      </c>
      <c r="D65" s="110">
        <v>78</v>
      </c>
      <c r="E65" s="110">
        <v>47840</v>
      </c>
    </row>
    <row r="66" spans="1:6" x14ac:dyDescent="0.25">
      <c r="A66" s="110">
        <v>5</v>
      </c>
      <c r="B66" s="297" t="s">
        <v>1112</v>
      </c>
      <c r="C66" s="297" t="s">
        <v>428</v>
      </c>
      <c r="D66" s="110">
        <v>126</v>
      </c>
      <c r="E66" s="110">
        <v>8700</v>
      </c>
    </row>
    <row r="67" spans="1:6" x14ac:dyDescent="0.25">
      <c r="A67" s="120">
        <v>6</v>
      </c>
      <c r="B67" s="121"/>
      <c r="C67" s="121"/>
      <c r="D67" s="110"/>
      <c r="E67" s="110"/>
    </row>
    <row r="68" spans="1:6" x14ac:dyDescent="0.25">
      <c r="A68" s="28" t="s">
        <v>32</v>
      </c>
      <c r="B68" s="28" t="s">
        <v>44</v>
      </c>
      <c r="C68" s="28"/>
      <c r="D68" s="28"/>
      <c r="E68" s="28"/>
      <c r="F68" s="28"/>
    </row>
    <row r="69" spans="1:6" x14ac:dyDescent="0.25">
      <c r="B69" s="28" t="s">
        <v>60</v>
      </c>
      <c r="C69" s="28"/>
      <c r="D69" s="28"/>
      <c r="E69" s="28"/>
      <c r="F69" s="28"/>
    </row>
    <row r="70" spans="1:6" x14ac:dyDescent="0.25">
      <c r="B70" s="28" t="s">
        <v>59</v>
      </c>
      <c r="C70" s="28"/>
      <c r="D70" s="28"/>
      <c r="E70" s="28"/>
      <c r="F70" s="28"/>
    </row>
    <row r="71" spans="1:6" x14ac:dyDescent="0.25">
      <c r="B71" s="60" t="s">
        <v>111</v>
      </c>
      <c r="C71" s="29"/>
      <c r="D71" s="29"/>
      <c r="E71" s="29"/>
      <c r="F71" s="29"/>
    </row>
    <row r="72" spans="1:6" x14ac:dyDescent="0.25">
      <c r="B72" s="60" t="s">
        <v>112</v>
      </c>
      <c r="C72" s="29"/>
      <c r="D72" s="29"/>
      <c r="E72" s="29"/>
      <c r="F72" s="29"/>
    </row>
    <row r="73" spans="1:6" x14ac:dyDescent="0.25">
      <c r="B73" s="60" t="s">
        <v>113</v>
      </c>
      <c r="C73" s="29"/>
      <c r="D73" s="29"/>
      <c r="E73" s="29"/>
      <c r="F73" s="29"/>
    </row>
    <row r="74" spans="1:6" x14ac:dyDescent="0.25">
      <c r="B74" s="51" t="s">
        <v>55</v>
      </c>
    </row>
    <row r="76" spans="1:6" x14ac:dyDescent="0.25">
      <c r="B76" s="176" t="s">
        <v>535</v>
      </c>
    </row>
    <row r="89" spans="1:1" x14ac:dyDescent="0.25">
      <c r="A89" t="s">
        <v>5</v>
      </c>
    </row>
  </sheetData>
  <mergeCells count="28">
    <mergeCell ref="B45:C45"/>
    <mergeCell ref="B46:C46"/>
    <mergeCell ref="B47:C47"/>
    <mergeCell ref="B48:C48"/>
    <mergeCell ref="B49:C49"/>
    <mergeCell ref="B50:C50"/>
    <mergeCell ref="B51:C51"/>
    <mergeCell ref="B56:C56"/>
    <mergeCell ref="B57:C57"/>
    <mergeCell ref="B52:C52"/>
    <mergeCell ref="B53:C53"/>
    <mergeCell ref="B54:C54"/>
    <mergeCell ref="B55:C55"/>
    <mergeCell ref="B11:F11"/>
    <mergeCell ref="B12:F12"/>
    <mergeCell ref="B5:E5"/>
    <mergeCell ref="B9:C9"/>
    <mergeCell ref="B10:E10"/>
    <mergeCell ref="B41:C41"/>
    <mergeCell ref="B42:C42"/>
    <mergeCell ref="B43:C43"/>
    <mergeCell ref="B44:C44"/>
    <mergeCell ref="B34:C34"/>
    <mergeCell ref="B36:C36"/>
    <mergeCell ref="B37:C37"/>
    <mergeCell ref="B39:C39"/>
    <mergeCell ref="B40:C40"/>
    <mergeCell ref="B35:C35"/>
  </mergeCells>
  <pageMargins left="0.69930555555555596" right="0.69930555555555596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Лист49">
    <tabColor rgb="FF92D050"/>
  </sheetPr>
  <dimension ref="A1:L95"/>
  <sheetViews>
    <sheetView topLeftCell="A62" workbookViewId="0">
      <selection activeCell="E15" sqref="E1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7109375" customWidth="1"/>
    <col min="6" max="6" width="10" customWidth="1"/>
    <col min="10" max="10" width="9.5703125" bestFit="1" customWidth="1"/>
    <col min="12" max="12" width="11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555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107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305899.88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[4]Пл.177!$E$14</f>
        <v>-143876.78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1206893.32</v>
      </c>
    </row>
    <row r="18" spans="1:6" x14ac:dyDescent="0.25">
      <c r="A18" s="13"/>
      <c r="B18" s="25" t="s">
        <v>19</v>
      </c>
      <c r="C18" s="26"/>
      <c r="D18" s="27"/>
      <c r="E18" s="15">
        <v>1190943.25</v>
      </c>
    </row>
    <row r="19" spans="1:6" x14ac:dyDescent="0.25">
      <c r="A19" s="13"/>
      <c r="B19" s="25" t="s">
        <v>20</v>
      </c>
      <c r="C19" s="26"/>
      <c r="D19" s="27"/>
      <c r="E19" s="16">
        <v>1190943.25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14700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962</v>
      </c>
      <c r="C23" s="62"/>
      <c r="D23" s="65"/>
      <c r="E23" s="65">
        <v>8703.27</v>
      </c>
      <c r="F23" s="266"/>
    </row>
    <row r="24" spans="1:6" x14ac:dyDescent="0.25">
      <c r="A24" s="13"/>
      <c r="B24" s="62" t="s">
        <v>963</v>
      </c>
      <c r="C24" s="62"/>
      <c r="D24" s="65"/>
      <c r="E24" s="65">
        <v>5626.74</v>
      </c>
    </row>
    <row r="25" spans="1:6" x14ac:dyDescent="0.25">
      <c r="A25" s="13"/>
      <c r="B25" s="62" t="s">
        <v>964</v>
      </c>
      <c r="C25" s="62"/>
      <c r="D25" s="65"/>
      <c r="E25" s="65">
        <v>6043.95</v>
      </c>
    </row>
    <row r="26" spans="1:6" x14ac:dyDescent="0.25">
      <c r="A26" s="13"/>
      <c r="B26" s="62" t="s">
        <v>965</v>
      </c>
      <c r="C26" s="62"/>
      <c r="D26" s="65"/>
      <c r="E26" s="65">
        <v>5047.12</v>
      </c>
    </row>
    <row r="27" spans="1:6" x14ac:dyDescent="0.25">
      <c r="A27" s="13"/>
      <c r="B27" s="62" t="s">
        <v>966</v>
      </c>
      <c r="C27" s="62"/>
      <c r="D27" s="65"/>
      <c r="E27" s="65">
        <v>9603.3799999999992</v>
      </c>
    </row>
    <row r="28" spans="1:6" x14ac:dyDescent="0.25">
      <c r="A28" s="13"/>
      <c r="B28" s="62" t="s">
        <v>345</v>
      </c>
      <c r="C28" s="62"/>
      <c r="D28" s="65"/>
      <c r="E28" s="65">
        <v>44123.42</v>
      </c>
    </row>
    <row r="29" spans="1:6" x14ac:dyDescent="0.25">
      <c r="A29" s="13"/>
      <c r="B29" s="62" t="s">
        <v>346</v>
      </c>
      <c r="C29" s="62"/>
      <c r="D29" s="65"/>
      <c r="E29" s="65">
        <v>28308.62</v>
      </c>
    </row>
    <row r="30" spans="1:6" x14ac:dyDescent="0.25">
      <c r="A30" s="13"/>
      <c r="B30" s="62" t="s">
        <v>347</v>
      </c>
      <c r="C30" s="62"/>
      <c r="D30" s="65"/>
      <c r="E30" s="65">
        <v>94766.94</v>
      </c>
    </row>
    <row r="31" spans="1:6" x14ac:dyDescent="0.25">
      <c r="A31" s="13"/>
      <c r="B31" s="62" t="s">
        <v>967</v>
      </c>
      <c r="C31" s="62"/>
      <c r="D31" s="65"/>
      <c r="E31" s="65">
        <v>5787.99</v>
      </c>
    </row>
    <row r="32" spans="1:6" x14ac:dyDescent="0.25">
      <c r="A32" s="13"/>
      <c r="B32" s="62" t="s">
        <v>968</v>
      </c>
      <c r="C32" s="62"/>
      <c r="D32" s="65"/>
      <c r="E32" s="65">
        <v>5779.55</v>
      </c>
    </row>
    <row r="33" spans="1:12" x14ac:dyDescent="0.25">
      <c r="A33" s="13"/>
      <c r="B33" s="62" t="s">
        <v>969</v>
      </c>
      <c r="C33" s="62"/>
      <c r="D33" s="65"/>
      <c r="E33" s="65">
        <v>4211.38</v>
      </c>
    </row>
    <row r="34" spans="1:12" x14ac:dyDescent="0.25">
      <c r="A34" s="13"/>
      <c r="B34" s="62" t="s">
        <v>970</v>
      </c>
      <c r="C34" s="62"/>
      <c r="D34" s="65"/>
      <c r="E34" s="65">
        <v>13648.2</v>
      </c>
      <c r="F34" s="28"/>
    </row>
    <row r="35" spans="1:12" x14ac:dyDescent="0.25">
      <c r="A35" s="13" t="s">
        <v>24</v>
      </c>
      <c r="B35" s="11" t="s">
        <v>36</v>
      </c>
      <c r="C35" s="11"/>
      <c r="D35" s="11"/>
      <c r="E35" s="135"/>
      <c r="F35" s="28"/>
    </row>
    <row r="36" spans="1:12" x14ac:dyDescent="0.25">
      <c r="A36" s="13"/>
      <c r="B36" s="11" t="s">
        <v>38</v>
      </c>
      <c r="C36" s="11"/>
      <c r="D36" s="11"/>
      <c r="E36" s="14"/>
      <c r="F36" s="28"/>
    </row>
    <row r="37" spans="1:12" x14ac:dyDescent="0.25">
      <c r="A37" s="13"/>
      <c r="B37" s="11" t="s">
        <v>37</v>
      </c>
      <c r="C37" s="5"/>
      <c r="D37" s="5"/>
      <c r="E37" s="1"/>
    </row>
    <row r="38" spans="1:12" x14ac:dyDescent="0.25">
      <c r="A38" s="13"/>
      <c r="B38" s="24" t="s">
        <v>25</v>
      </c>
      <c r="C38" s="5"/>
      <c r="D38" s="5"/>
      <c r="E38" s="1"/>
    </row>
    <row r="39" spans="1:12" x14ac:dyDescent="0.25">
      <c r="A39" s="13"/>
      <c r="B39" s="24" t="s">
        <v>26</v>
      </c>
      <c r="C39" s="5"/>
      <c r="D39" s="5"/>
      <c r="E39" s="1"/>
    </row>
    <row r="40" spans="1:12" x14ac:dyDescent="0.25">
      <c r="A40" s="13"/>
      <c r="B40" s="24"/>
      <c r="C40" s="5"/>
      <c r="D40" s="5"/>
      <c r="E40" s="1"/>
    </row>
    <row r="41" spans="1:12" x14ac:dyDescent="0.25">
      <c r="A41" s="8" t="s">
        <v>27</v>
      </c>
      <c r="B41" s="365" t="s">
        <v>28</v>
      </c>
      <c r="C41" s="366"/>
      <c r="D41" s="6"/>
      <c r="E41" s="12" t="s">
        <v>29</v>
      </c>
    </row>
    <row r="42" spans="1:12" x14ac:dyDescent="0.25">
      <c r="A42" s="8">
        <v>1</v>
      </c>
      <c r="B42" s="9" t="s">
        <v>484</v>
      </c>
      <c r="C42" s="61"/>
      <c r="D42" s="6"/>
      <c r="E42" s="91">
        <v>106880.76</v>
      </c>
      <c r="J42" s="75"/>
      <c r="L42" s="75"/>
    </row>
    <row r="43" spans="1:12" x14ac:dyDescent="0.25">
      <c r="A43" s="8">
        <v>2</v>
      </c>
      <c r="B43" s="360" t="s">
        <v>380</v>
      </c>
      <c r="C43" s="360"/>
      <c r="D43" s="6"/>
      <c r="E43" s="76">
        <f>'[3]Пл177-21'!$F$11</f>
        <v>9597.4560000000001</v>
      </c>
    </row>
    <row r="44" spans="1:12" x14ac:dyDescent="0.25">
      <c r="A44" s="8">
        <v>3</v>
      </c>
      <c r="B44" s="359" t="s">
        <v>381</v>
      </c>
      <c r="C44" s="359"/>
      <c r="D44" s="6"/>
      <c r="E44" s="76">
        <f>'[3]Пл177-21'!$F$12</f>
        <v>36644.831999999995</v>
      </c>
    </row>
    <row r="45" spans="1:12" x14ac:dyDescent="0.25">
      <c r="A45" s="8">
        <v>4</v>
      </c>
      <c r="B45" s="31" t="s">
        <v>509</v>
      </c>
      <c r="C45" s="31"/>
      <c r="D45" s="6"/>
      <c r="E45" s="76">
        <f>'[3]Пл177-21'!$F$13</f>
        <v>11778.696000000002</v>
      </c>
    </row>
    <row r="46" spans="1:12" x14ac:dyDescent="0.25">
      <c r="A46" s="8">
        <v>5</v>
      </c>
      <c r="B46" s="359" t="s">
        <v>2</v>
      </c>
      <c r="C46" s="359"/>
      <c r="D46" s="6"/>
      <c r="E46" s="76">
        <v>3682.8</v>
      </c>
      <c r="J46" s="76"/>
      <c r="L46" s="75"/>
    </row>
    <row r="47" spans="1:12" x14ac:dyDescent="0.25">
      <c r="A47" s="8">
        <v>6</v>
      </c>
      <c r="B47" s="359" t="s">
        <v>3</v>
      </c>
      <c r="C47" s="359"/>
      <c r="D47" s="6"/>
      <c r="E47" s="76">
        <v>8000</v>
      </c>
      <c r="J47" s="76"/>
      <c r="L47" s="75"/>
    </row>
    <row r="48" spans="1:12" x14ac:dyDescent="0.25">
      <c r="A48" s="8">
        <v>7</v>
      </c>
      <c r="B48" s="360" t="s">
        <v>30</v>
      </c>
      <c r="C48" s="360"/>
      <c r="D48" s="6"/>
      <c r="E48" s="76">
        <f>'[3]Пл177-21'!$F$17</f>
        <v>28356.120000000003</v>
      </c>
    </row>
    <row r="49" spans="1:12" x14ac:dyDescent="0.25">
      <c r="A49" s="8">
        <v>8</v>
      </c>
      <c r="B49" s="359" t="s">
        <v>382</v>
      </c>
      <c r="C49" s="359"/>
      <c r="D49" s="6"/>
      <c r="E49" s="76">
        <v>480.75</v>
      </c>
      <c r="J49" s="76"/>
      <c r="L49" s="75"/>
    </row>
    <row r="50" spans="1:12" x14ac:dyDescent="0.25">
      <c r="A50" s="8">
        <v>9</v>
      </c>
      <c r="B50" s="359" t="s">
        <v>383</v>
      </c>
      <c r="C50" s="359"/>
      <c r="D50" s="6"/>
      <c r="E50" s="76">
        <v>3060</v>
      </c>
      <c r="J50" s="76"/>
      <c r="L50" s="75"/>
    </row>
    <row r="51" spans="1:12" x14ac:dyDescent="0.25">
      <c r="A51" s="8">
        <v>10</v>
      </c>
      <c r="B51" s="360" t="s">
        <v>384</v>
      </c>
      <c r="C51" s="360"/>
      <c r="D51" s="6"/>
      <c r="E51" s="76">
        <f>'[3]Пл177-21'!$F$22</f>
        <v>1744.992</v>
      </c>
      <c r="J51" s="75"/>
      <c r="L51" s="75"/>
    </row>
    <row r="52" spans="1:12" x14ac:dyDescent="0.25">
      <c r="A52" s="8">
        <v>11</v>
      </c>
      <c r="B52" s="359" t="s">
        <v>385</v>
      </c>
      <c r="C52" s="359"/>
      <c r="D52" s="6"/>
      <c r="E52" s="76">
        <f>'[3]Пл177-21'!$F$25</f>
        <v>108625.75200000001</v>
      </c>
      <c r="G52" s="86"/>
    </row>
    <row r="53" spans="1:12" x14ac:dyDescent="0.25">
      <c r="A53" s="8">
        <v>12</v>
      </c>
      <c r="B53" s="359" t="s">
        <v>386</v>
      </c>
      <c r="C53" s="359"/>
      <c r="D53" s="6"/>
      <c r="E53" s="76">
        <f>'[3]Пл177-21'!$F$27</f>
        <v>176680.44</v>
      </c>
      <c r="G53" s="86"/>
    </row>
    <row r="54" spans="1:12" x14ac:dyDescent="0.25">
      <c r="A54" s="8">
        <v>13</v>
      </c>
      <c r="B54" s="359" t="s">
        <v>53</v>
      </c>
      <c r="C54" s="359"/>
      <c r="D54" s="6"/>
      <c r="E54" s="83">
        <v>225103.8</v>
      </c>
      <c r="G54" s="86"/>
      <c r="L54" s="75"/>
    </row>
    <row r="55" spans="1:12" x14ac:dyDescent="0.25">
      <c r="A55" s="8">
        <v>14</v>
      </c>
      <c r="B55" s="362" t="s">
        <v>393</v>
      </c>
      <c r="C55" s="363"/>
      <c r="D55" s="6"/>
      <c r="E55" s="76">
        <f>'[3]Пл177-21'!$F$28</f>
        <v>2617.4879999999998</v>
      </c>
    </row>
    <row r="56" spans="1:12" x14ac:dyDescent="0.25">
      <c r="A56" s="8">
        <v>15</v>
      </c>
      <c r="B56" s="359" t="s">
        <v>388</v>
      </c>
      <c r="C56" s="359"/>
      <c r="D56" s="6"/>
      <c r="E56" s="76">
        <v>101746.49</v>
      </c>
      <c r="J56" s="75"/>
      <c r="L56" s="75"/>
    </row>
    <row r="57" spans="1:12" x14ac:dyDescent="0.25">
      <c r="A57" s="8">
        <v>16</v>
      </c>
      <c r="B57" s="362" t="s">
        <v>419</v>
      </c>
      <c r="C57" s="363"/>
      <c r="D57" s="6"/>
      <c r="E57" s="76">
        <v>13343.12</v>
      </c>
      <c r="L57" s="75"/>
    </row>
    <row r="58" spans="1:12" x14ac:dyDescent="0.25">
      <c r="A58" s="8">
        <v>17</v>
      </c>
      <c r="B58" s="359" t="s">
        <v>407</v>
      </c>
      <c r="C58" s="359"/>
      <c r="D58" s="6"/>
      <c r="E58" s="76">
        <v>79000</v>
      </c>
      <c r="L58" s="75"/>
    </row>
    <row r="59" spans="1:12" x14ac:dyDescent="0.25">
      <c r="A59" s="8">
        <v>18</v>
      </c>
      <c r="B59" s="359" t="s">
        <v>405</v>
      </c>
      <c r="C59" s="359"/>
      <c r="D59" s="6"/>
      <c r="E59" s="76">
        <f>'[3]Пл177-21'!$F$21</f>
        <v>2181.2400000000002</v>
      </c>
    </row>
    <row r="60" spans="1:12" x14ac:dyDescent="0.25">
      <c r="A60" s="8">
        <v>19</v>
      </c>
      <c r="B60" s="362" t="s">
        <v>4</v>
      </c>
      <c r="C60" s="363"/>
      <c r="D60" s="6"/>
      <c r="E60" s="76">
        <f>'[3]Пл177-21'!$F$31</f>
        <v>170136.72</v>
      </c>
    </row>
    <row r="61" spans="1:12" x14ac:dyDescent="0.25">
      <c r="A61" s="8">
        <v>20</v>
      </c>
      <c r="B61" s="359" t="s">
        <v>460</v>
      </c>
      <c r="C61" s="359"/>
      <c r="D61" s="6"/>
      <c r="E61" s="76">
        <v>72043.210000000006</v>
      </c>
      <c r="J61" s="75"/>
      <c r="L61" s="75"/>
    </row>
    <row r="62" spans="1:12" x14ac:dyDescent="0.25">
      <c r="A62" s="8">
        <v>21</v>
      </c>
      <c r="B62" s="362" t="s">
        <v>480</v>
      </c>
      <c r="C62" s="363"/>
      <c r="D62" s="6"/>
      <c r="E62" s="76">
        <v>27292.98</v>
      </c>
      <c r="L62" s="75"/>
    </row>
    <row r="63" spans="1:12" x14ac:dyDescent="0.25">
      <c r="A63" s="8">
        <v>22</v>
      </c>
      <c r="B63" s="362" t="s">
        <v>481</v>
      </c>
      <c r="C63" s="363"/>
      <c r="D63" s="6"/>
      <c r="E63" s="76">
        <v>4187.54</v>
      </c>
      <c r="L63" s="75"/>
    </row>
    <row r="64" spans="1:12" x14ac:dyDescent="0.25">
      <c r="A64" s="8">
        <v>23</v>
      </c>
      <c r="B64" s="362" t="s">
        <v>482</v>
      </c>
      <c r="C64" s="363"/>
      <c r="D64" s="6"/>
      <c r="E64" s="76">
        <v>128448.39</v>
      </c>
      <c r="L64" s="75"/>
    </row>
    <row r="65" spans="1:12" x14ac:dyDescent="0.25">
      <c r="A65" s="8">
        <v>24</v>
      </c>
      <c r="B65" s="362" t="s">
        <v>483</v>
      </c>
      <c r="C65" s="363"/>
      <c r="D65" s="6"/>
      <c r="E65" s="76">
        <v>7114.86</v>
      </c>
      <c r="L65" s="75"/>
    </row>
    <row r="66" spans="1:12" x14ac:dyDescent="0.25">
      <c r="A66" s="8">
        <v>25</v>
      </c>
      <c r="B66" s="364" t="s">
        <v>488</v>
      </c>
      <c r="C66" s="364"/>
      <c r="D66" s="6"/>
      <c r="E66" s="83">
        <f>SUM(E42:E65)</f>
        <v>1328748.436</v>
      </c>
      <c r="J66" s="75"/>
    </row>
    <row r="67" spans="1:12" x14ac:dyDescent="0.25">
      <c r="A67" s="8">
        <v>26</v>
      </c>
      <c r="B67" s="364" t="s">
        <v>507</v>
      </c>
      <c r="C67" s="361"/>
      <c r="D67" s="6"/>
      <c r="E67" s="83">
        <f>E19+B21</f>
        <v>1205643.25</v>
      </c>
      <c r="J67" s="105"/>
      <c r="K67" s="75"/>
    </row>
    <row r="68" spans="1:12" x14ac:dyDescent="0.25">
      <c r="F68" s="79"/>
    </row>
    <row r="69" spans="1:12" x14ac:dyDescent="0.25">
      <c r="A69" s="28" t="s">
        <v>31</v>
      </c>
      <c r="B69" s="28" t="s">
        <v>117</v>
      </c>
      <c r="C69" s="28"/>
      <c r="D69" s="28"/>
      <c r="E69" s="28"/>
      <c r="F69" s="28"/>
    </row>
    <row r="70" spans="1:12" x14ac:dyDescent="0.25">
      <c r="B70" s="28" t="s">
        <v>119</v>
      </c>
      <c r="C70" s="28"/>
      <c r="D70" s="28"/>
      <c r="E70" s="28"/>
      <c r="F70" s="28"/>
    </row>
    <row r="71" spans="1:12" x14ac:dyDescent="0.25">
      <c r="B71" s="28" t="s">
        <v>118</v>
      </c>
      <c r="C71" s="28"/>
      <c r="D71" s="28"/>
      <c r="E71" s="28"/>
      <c r="F71" s="28"/>
    </row>
    <row r="72" spans="1:12" x14ac:dyDescent="0.25">
      <c r="B72" s="60" t="s">
        <v>114</v>
      </c>
      <c r="C72" s="29"/>
      <c r="D72" s="29"/>
      <c r="E72" s="29"/>
      <c r="F72" s="29"/>
    </row>
    <row r="73" spans="1:12" x14ac:dyDescent="0.25">
      <c r="B73" s="60" t="s">
        <v>112</v>
      </c>
      <c r="C73" s="29"/>
      <c r="D73" s="29"/>
      <c r="E73" s="29"/>
      <c r="F73" s="29"/>
    </row>
    <row r="74" spans="1:12" x14ac:dyDescent="0.25">
      <c r="B74" s="60" t="s">
        <v>113</v>
      </c>
      <c r="C74" s="29"/>
      <c r="D74" s="29"/>
      <c r="E74" s="29"/>
      <c r="F74" s="29"/>
    </row>
    <row r="75" spans="1:12" x14ac:dyDescent="0.25">
      <c r="A75" s="28">
        <v>7</v>
      </c>
      <c r="B75" s="5" t="s">
        <v>429</v>
      </c>
    </row>
    <row r="76" spans="1:12" x14ac:dyDescent="0.25">
      <c r="B76" s="11" t="s">
        <v>35</v>
      </c>
    </row>
    <row r="77" spans="1:12" x14ac:dyDescent="0.25">
      <c r="A77" s="38" t="s">
        <v>27</v>
      </c>
      <c r="B77" s="36" t="s">
        <v>39</v>
      </c>
      <c r="C77" s="33" t="s">
        <v>42</v>
      </c>
      <c r="D77" s="298" t="s">
        <v>1067</v>
      </c>
      <c r="E77" s="33" t="s">
        <v>43</v>
      </c>
    </row>
    <row r="78" spans="1:12" x14ac:dyDescent="0.25">
      <c r="A78" s="119" t="s">
        <v>9</v>
      </c>
      <c r="B78" s="254" t="s">
        <v>698</v>
      </c>
      <c r="C78" s="313" t="s">
        <v>434</v>
      </c>
      <c r="D78" s="57" t="s">
        <v>699</v>
      </c>
      <c r="E78" s="57">
        <v>25044</v>
      </c>
    </row>
    <row r="79" spans="1:12" x14ac:dyDescent="0.25">
      <c r="A79" s="120" t="s">
        <v>13</v>
      </c>
      <c r="B79" s="299" t="s">
        <v>1087</v>
      </c>
      <c r="C79" s="315" t="s">
        <v>426</v>
      </c>
      <c r="D79" s="110">
        <v>159</v>
      </c>
      <c r="E79" s="110">
        <v>13600</v>
      </c>
    </row>
    <row r="80" spans="1:12" x14ac:dyDescent="0.25">
      <c r="A80" s="110">
        <v>3</v>
      </c>
      <c r="B80" s="299" t="s">
        <v>1122</v>
      </c>
      <c r="C80" s="315" t="s">
        <v>428</v>
      </c>
      <c r="D80" s="110">
        <v>118</v>
      </c>
      <c r="E80" s="110">
        <v>6450</v>
      </c>
    </row>
    <row r="81" spans="1:5" x14ac:dyDescent="0.25">
      <c r="A81" s="110">
        <v>4</v>
      </c>
      <c r="B81" s="297" t="s">
        <v>1169</v>
      </c>
      <c r="C81" s="315" t="s">
        <v>63</v>
      </c>
      <c r="D81" s="110">
        <v>55</v>
      </c>
      <c r="E81" s="110">
        <v>9750</v>
      </c>
    </row>
    <row r="82" spans="1:5" x14ac:dyDescent="0.25">
      <c r="A82" s="110">
        <v>5</v>
      </c>
      <c r="B82" s="297" t="s">
        <v>1176</v>
      </c>
      <c r="C82" s="315" t="s">
        <v>63</v>
      </c>
      <c r="D82" s="110">
        <v>60</v>
      </c>
      <c r="E82" s="110">
        <v>7600</v>
      </c>
    </row>
    <row r="83" spans="1:5" x14ac:dyDescent="0.25">
      <c r="A83" s="110">
        <v>6</v>
      </c>
      <c r="B83" s="31" t="s">
        <v>1231</v>
      </c>
      <c r="C83" s="110" t="s">
        <v>421</v>
      </c>
      <c r="D83" s="110">
        <v>167</v>
      </c>
      <c r="E83" s="110">
        <v>44000</v>
      </c>
    </row>
    <row r="84" spans="1:5" x14ac:dyDescent="0.25">
      <c r="A84" s="336">
        <v>7</v>
      </c>
      <c r="B84" s="31" t="s">
        <v>1234</v>
      </c>
      <c r="C84" s="110" t="s">
        <v>63</v>
      </c>
      <c r="D84" s="110">
        <v>44</v>
      </c>
      <c r="E84" s="110">
        <v>35000</v>
      </c>
    </row>
    <row r="85" spans="1:5" x14ac:dyDescent="0.25">
      <c r="C85" s="93"/>
      <c r="D85" s="93"/>
      <c r="E85" s="93"/>
    </row>
    <row r="86" spans="1:5" x14ac:dyDescent="0.25">
      <c r="B86" s="176" t="s">
        <v>535</v>
      </c>
    </row>
    <row r="95" spans="1:5" x14ac:dyDescent="0.25">
      <c r="A95" t="s">
        <v>5</v>
      </c>
    </row>
  </sheetData>
  <mergeCells count="30">
    <mergeCell ref="B60:C60"/>
    <mergeCell ref="B61:C61"/>
    <mergeCell ref="B66:C66"/>
    <mergeCell ref="B67:C67"/>
    <mergeCell ref="B62:C62"/>
    <mergeCell ref="B63:C63"/>
    <mergeCell ref="B64:C64"/>
    <mergeCell ref="B65:C65"/>
    <mergeCell ref="B53:C53"/>
    <mergeCell ref="B54:C54"/>
    <mergeCell ref="B55:C55"/>
    <mergeCell ref="B56:C56"/>
    <mergeCell ref="B59:C59"/>
    <mergeCell ref="B57:C57"/>
    <mergeCell ref="B58:C58"/>
    <mergeCell ref="B11:F11"/>
    <mergeCell ref="B12:F12"/>
    <mergeCell ref="B5:E5"/>
    <mergeCell ref="B9:C9"/>
    <mergeCell ref="B10:E10"/>
    <mergeCell ref="B41:C41"/>
    <mergeCell ref="B43:C43"/>
    <mergeCell ref="B44:C44"/>
    <mergeCell ref="B46:C46"/>
    <mergeCell ref="B47:C47"/>
    <mergeCell ref="B48:C48"/>
    <mergeCell ref="B49:C49"/>
    <mergeCell ref="B50:C50"/>
    <mergeCell ref="B51:C51"/>
    <mergeCell ref="B52:C52"/>
  </mergeCells>
  <pageMargins left="0.75" right="0.75" top="1" bottom="1" header="0.51180555555555596" footer="0.51180555555555596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50">
    <tabColor rgb="FF92D050"/>
  </sheetPr>
  <dimension ref="A1:L93"/>
  <sheetViews>
    <sheetView topLeftCell="A55" workbookViewId="0">
      <selection activeCell="H67" sqref="H67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28515625" customWidth="1"/>
    <col min="6" max="6" width="10" customWidth="1"/>
    <col min="10" max="10" width="9.5703125" bestFit="1" customWidth="1"/>
    <col min="12" max="12" width="10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556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70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1">
        <v>524875.96</v>
      </c>
    </row>
    <row r="14" spans="1:6" x14ac:dyDescent="0.25">
      <c r="A14" s="13" t="s">
        <v>14</v>
      </c>
      <c r="B14" s="5" t="s">
        <v>490</v>
      </c>
      <c r="C14" s="5"/>
      <c r="D14" s="18"/>
      <c r="E14" s="81">
        <f>[4]П179а!$E$14</f>
        <v>128796.01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974559.91</v>
      </c>
    </row>
    <row r="18" spans="1:6" x14ac:dyDescent="0.25">
      <c r="A18" s="13"/>
      <c r="B18" s="25" t="s">
        <v>19</v>
      </c>
      <c r="C18" s="26"/>
      <c r="D18" s="27"/>
      <c r="E18" s="15">
        <v>924020.47</v>
      </c>
    </row>
    <row r="19" spans="1:6" x14ac:dyDescent="0.25">
      <c r="A19" s="13"/>
      <c r="B19" s="25" t="s">
        <v>20</v>
      </c>
      <c r="C19" s="26"/>
      <c r="D19" s="27"/>
      <c r="E19" s="16">
        <v>924020.47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17700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348</v>
      </c>
      <c r="C23" s="62"/>
      <c r="D23" s="65"/>
      <c r="E23" s="65">
        <v>16551.5</v>
      </c>
      <c r="F23" s="266"/>
    </row>
    <row r="24" spans="1:6" x14ac:dyDescent="0.25">
      <c r="A24" s="13"/>
      <c r="B24" s="62" t="s">
        <v>971</v>
      </c>
      <c r="C24" s="62"/>
      <c r="D24" s="65"/>
      <c r="E24" s="65">
        <v>4663.8</v>
      </c>
    </row>
    <row r="25" spans="1:6" x14ac:dyDescent="0.25">
      <c r="A25" s="13"/>
      <c r="B25" s="62" t="s">
        <v>349</v>
      </c>
      <c r="C25" s="62"/>
      <c r="D25" s="65"/>
      <c r="E25" s="65">
        <v>15897.58</v>
      </c>
    </row>
    <row r="26" spans="1:6" x14ac:dyDescent="0.25">
      <c r="A26" s="13"/>
      <c r="B26" s="62" t="s">
        <v>972</v>
      </c>
      <c r="C26" s="62"/>
      <c r="D26" s="65"/>
      <c r="E26" s="65">
        <v>10818.88</v>
      </c>
    </row>
    <row r="27" spans="1:6" x14ac:dyDescent="0.25">
      <c r="A27" s="13"/>
      <c r="B27" s="62" t="s">
        <v>973</v>
      </c>
      <c r="C27" s="62"/>
      <c r="D27" s="65"/>
      <c r="E27" s="65">
        <v>8567.57</v>
      </c>
    </row>
    <row r="28" spans="1:6" x14ac:dyDescent="0.25">
      <c r="A28" s="13"/>
      <c r="B28" s="62" t="s">
        <v>350</v>
      </c>
      <c r="C28" s="62"/>
      <c r="D28" s="65"/>
      <c r="E28" s="65">
        <v>33996.76</v>
      </c>
    </row>
    <row r="29" spans="1:6" x14ac:dyDescent="0.25">
      <c r="A29" s="13"/>
      <c r="B29" s="62" t="s">
        <v>974</v>
      </c>
      <c r="C29" s="62"/>
      <c r="D29" s="65"/>
      <c r="E29" s="65">
        <v>4056.09</v>
      </c>
    </row>
    <row r="30" spans="1:6" x14ac:dyDescent="0.25">
      <c r="A30" s="13"/>
      <c r="B30" s="62" t="s">
        <v>351</v>
      </c>
      <c r="C30" s="62"/>
      <c r="D30" s="65"/>
      <c r="E30" s="65">
        <v>46031.81</v>
      </c>
    </row>
    <row r="31" spans="1:6" x14ac:dyDescent="0.25">
      <c r="A31" s="13"/>
      <c r="B31" s="62" t="s">
        <v>352</v>
      </c>
      <c r="C31" s="62"/>
      <c r="D31" s="65"/>
      <c r="E31" s="65">
        <v>56633.279999999999</v>
      </c>
    </row>
    <row r="32" spans="1:6" x14ac:dyDescent="0.25">
      <c r="A32" s="13"/>
      <c r="B32" s="62" t="s">
        <v>353</v>
      </c>
      <c r="C32" s="62"/>
      <c r="D32" s="65"/>
      <c r="E32" s="65">
        <v>123644.4</v>
      </c>
    </row>
    <row r="33" spans="1:12" x14ac:dyDescent="0.25">
      <c r="A33" s="13"/>
      <c r="B33" s="62" t="s">
        <v>975</v>
      </c>
      <c r="C33" s="62"/>
      <c r="D33" s="65"/>
      <c r="E33" s="65">
        <v>12496.97</v>
      </c>
    </row>
    <row r="34" spans="1:12" x14ac:dyDescent="0.25">
      <c r="A34" s="13"/>
      <c r="B34" s="62" t="s">
        <v>976</v>
      </c>
      <c r="C34" s="62"/>
      <c r="D34" s="65"/>
      <c r="E34" s="65">
        <v>9368.17</v>
      </c>
    </row>
    <row r="35" spans="1:12" x14ac:dyDescent="0.25">
      <c r="A35" s="13"/>
      <c r="B35" s="62" t="s">
        <v>354</v>
      </c>
      <c r="C35" s="62"/>
      <c r="D35" s="65"/>
      <c r="E35" s="65">
        <v>56035.16</v>
      </c>
    </row>
    <row r="36" spans="1:12" x14ac:dyDescent="0.25">
      <c r="A36" s="13"/>
      <c r="B36" s="62" t="s">
        <v>355</v>
      </c>
      <c r="C36" s="62"/>
      <c r="D36" s="65"/>
      <c r="E36" s="65">
        <v>35058.67</v>
      </c>
    </row>
    <row r="37" spans="1:12" x14ac:dyDescent="0.25">
      <c r="A37" s="13" t="s">
        <v>24</v>
      </c>
      <c r="B37" s="11" t="s">
        <v>36</v>
      </c>
      <c r="C37" s="11"/>
      <c r="D37" s="11"/>
      <c r="E37" s="14"/>
      <c r="F37" s="28"/>
    </row>
    <row r="38" spans="1:12" x14ac:dyDescent="0.25">
      <c r="A38" s="13"/>
      <c r="B38" s="11" t="s">
        <v>38</v>
      </c>
      <c r="C38" s="11"/>
      <c r="D38" s="11"/>
      <c r="E38" s="14"/>
      <c r="F38" s="28"/>
    </row>
    <row r="39" spans="1:12" x14ac:dyDescent="0.25">
      <c r="A39" s="13"/>
      <c r="B39" s="11" t="s">
        <v>37</v>
      </c>
      <c r="C39" s="5"/>
      <c r="D39" s="5"/>
      <c r="E39" s="1"/>
    </row>
    <row r="40" spans="1:12" x14ac:dyDescent="0.25">
      <c r="A40" s="13"/>
      <c r="B40" s="24" t="s">
        <v>25</v>
      </c>
      <c r="C40" s="5"/>
      <c r="D40" s="5"/>
      <c r="E40" s="1"/>
    </row>
    <row r="41" spans="1:12" x14ac:dyDescent="0.25">
      <c r="A41" s="13"/>
      <c r="B41" s="24" t="s">
        <v>26</v>
      </c>
      <c r="C41" s="5"/>
      <c r="D41" s="5"/>
      <c r="E41" s="1"/>
    </row>
    <row r="42" spans="1:12" x14ac:dyDescent="0.25">
      <c r="A42" s="13"/>
      <c r="B42" s="24"/>
      <c r="C42" s="5"/>
      <c r="D42" s="5"/>
      <c r="E42" s="1"/>
    </row>
    <row r="43" spans="1:12" x14ac:dyDescent="0.25">
      <c r="A43" s="8" t="s">
        <v>27</v>
      </c>
      <c r="B43" s="365" t="s">
        <v>28</v>
      </c>
      <c r="C43" s="366"/>
      <c r="D43" s="6"/>
      <c r="E43" s="12" t="s">
        <v>29</v>
      </c>
    </row>
    <row r="44" spans="1:12" x14ac:dyDescent="0.25">
      <c r="A44" s="8">
        <v>1</v>
      </c>
      <c r="B44" s="9" t="s">
        <v>484</v>
      </c>
      <c r="C44" s="61"/>
      <c r="D44" s="6"/>
      <c r="E44" s="91">
        <v>160189.92000000001</v>
      </c>
      <c r="J44" s="75"/>
    </row>
    <row r="45" spans="1:12" x14ac:dyDescent="0.25">
      <c r="A45" s="8">
        <v>2</v>
      </c>
      <c r="B45" s="360" t="s">
        <v>380</v>
      </c>
      <c r="C45" s="360"/>
      <c r="D45" s="6"/>
      <c r="E45" s="92">
        <f>'[3]пл179а-21'!$F$11</f>
        <v>7281.36</v>
      </c>
    </row>
    <row r="46" spans="1:12" x14ac:dyDescent="0.25">
      <c r="A46" s="8">
        <v>3</v>
      </c>
      <c r="B46" s="359" t="s">
        <v>381</v>
      </c>
      <c r="C46" s="359"/>
      <c r="D46" s="6"/>
      <c r="E46" s="76">
        <v>28518.66</v>
      </c>
      <c r="J46" s="75"/>
    </row>
    <row r="47" spans="1:12" x14ac:dyDescent="0.25">
      <c r="A47" s="8">
        <v>4</v>
      </c>
      <c r="B47" s="31" t="s">
        <v>509</v>
      </c>
      <c r="C47" s="31"/>
      <c r="D47" s="6"/>
      <c r="E47" s="76">
        <f>'[3]пл179а-21'!$F$13</f>
        <v>7888.14</v>
      </c>
    </row>
    <row r="48" spans="1:12" x14ac:dyDescent="0.25">
      <c r="A48" s="8">
        <v>5</v>
      </c>
      <c r="B48" s="359" t="s">
        <v>2</v>
      </c>
      <c r="C48" s="359"/>
      <c r="D48" s="6"/>
      <c r="E48" s="76">
        <v>0</v>
      </c>
      <c r="J48" s="76"/>
      <c r="L48" s="75"/>
    </row>
    <row r="49" spans="1:12" x14ac:dyDescent="0.25">
      <c r="A49" s="8">
        <v>6</v>
      </c>
      <c r="B49" s="359" t="s">
        <v>3</v>
      </c>
      <c r="C49" s="359"/>
      <c r="D49" s="6"/>
      <c r="E49" s="76">
        <v>19200</v>
      </c>
      <c r="J49" s="76"/>
      <c r="L49" s="75"/>
    </row>
    <row r="50" spans="1:12" x14ac:dyDescent="0.25">
      <c r="A50" s="8">
        <v>7</v>
      </c>
      <c r="B50" s="360" t="s">
        <v>30</v>
      </c>
      <c r="C50" s="360"/>
      <c r="D50" s="6"/>
      <c r="E50" s="76">
        <f>'[3]пл179а-21'!$F$17</f>
        <v>39440.699999999997</v>
      </c>
    </row>
    <row r="51" spans="1:12" x14ac:dyDescent="0.25">
      <c r="A51" s="8">
        <v>8</v>
      </c>
      <c r="B51" s="359" t="s">
        <v>382</v>
      </c>
      <c r="C51" s="359"/>
      <c r="D51" s="6"/>
      <c r="E51" s="76">
        <v>1311.3</v>
      </c>
      <c r="J51" s="75"/>
      <c r="L51" s="75"/>
    </row>
    <row r="52" spans="1:12" x14ac:dyDescent="0.25">
      <c r="A52" s="8">
        <v>9</v>
      </c>
      <c r="B52" s="359" t="s">
        <v>383</v>
      </c>
      <c r="C52" s="359"/>
      <c r="D52" s="6"/>
      <c r="E52" s="76">
        <v>2150</v>
      </c>
      <c r="L52" s="75"/>
    </row>
    <row r="53" spans="1:12" x14ac:dyDescent="0.25">
      <c r="A53" s="8">
        <v>10</v>
      </c>
      <c r="B53" s="360" t="s">
        <v>384</v>
      </c>
      <c r="C53" s="360"/>
      <c r="D53" s="6"/>
      <c r="E53" s="76">
        <v>1214.77</v>
      </c>
      <c r="L53" s="75"/>
    </row>
    <row r="54" spans="1:12" x14ac:dyDescent="0.25">
      <c r="A54" s="8">
        <v>11</v>
      </c>
      <c r="B54" s="359" t="s">
        <v>385</v>
      </c>
      <c r="C54" s="359"/>
      <c r="D54" s="6"/>
      <c r="E54" s="76">
        <v>245745.9</v>
      </c>
      <c r="L54" s="75"/>
    </row>
    <row r="55" spans="1:12" x14ac:dyDescent="0.25">
      <c r="A55" s="8">
        <v>12</v>
      </c>
      <c r="B55" s="359" t="s">
        <v>411</v>
      </c>
      <c r="C55" s="359"/>
      <c r="D55" s="6"/>
      <c r="E55" s="76">
        <v>3429.75</v>
      </c>
      <c r="L55" s="75"/>
    </row>
    <row r="56" spans="1:12" x14ac:dyDescent="0.25">
      <c r="A56" s="8">
        <v>13</v>
      </c>
      <c r="B56" s="359" t="s">
        <v>388</v>
      </c>
      <c r="C56" s="359"/>
      <c r="D56" s="6"/>
      <c r="E56" s="76">
        <v>129464.7</v>
      </c>
      <c r="J56" s="75"/>
      <c r="L56" s="75"/>
    </row>
    <row r="57" spans="1:12" x14ac:dyDescent="0.25">
      <c r="A57" s="8">
        <v>14</v>
      </c>
      <c r="B57" s="359" t="s">
        <v>405</v>
      </c>
      <c r="C57" s="359"/>
      <c r="D57" s="6"/>
      <c r="E57" s="76">
        <f>'[3]пл179а-21'!$F$20</f>
        <v>7888.14</v>
      </c>
    </row>
    <row r="58" spans="1:12" x14ac:dyDescent="0.25">
      <c r="A58" s="8">
        <v>15</v>
      </c>
      <c r="B58" s="362" t="s">
        <v>4</v>
      </c>
      <c r="C58" s="363"/>
      <c r="D58" s="6"/>
      <c r="E58" s="76">
        <f>'[3]пл179а-21'!$F$27</f>
        <v>200844.18</v>
      </c>
    </row>
    <row r="59" spans="1:12" x14ac:dyDescent="0.25">
      <c r="A59" s="8">
        <v>16</v>
      </c>
      <c r="B59" s="359" t="s">
        <v>461</v>
      </c>
      <c r="C59" s="359"/>
      <c r="D59" s="6"/>
      <c r="E59" s="76">
        <f>[4]П179а!$E$59</f>
        <v>56272.506684849999</v>
      </c>
      <c r="J59" s="75"/>
      <c r="L59" s="75"/>
    </row>
    <row r="60" spans="1:12" x14ac:dyDescent="0.25">
      <c r="A60" s="8">
        <v>17</v>
      </c>
      <c r="B60" s="362" t="s">
        <v>480</v>
      </c>
      <c r="C60" s="363"/>
      <c r="D60" s="6"/>
      <c r="E60" s="76">
        <v>0</v>
      </c>
      <c r="L60" s="75"/>
    </row>
    <row r="61" spans="1:12" x14ac:dyDescent="0.25">
      <c r="A61" s="8">
        <v>18</v>
      </c>
      <c r="B61" s="362" t="s">
        <v>481</v>
      </c>
      <c r="C61" s="363"/>
      <c r="D61" s="6"/>
      <c r="E61" s="76">
        <v>5682.65</v>
      </c>
      <c r="L61" s="75"/>
    </row>
    <row r="62" spans="1:12" x14ac:dyDescent="0.25">
      <c r="A62" s="8">
        <v>19</v>
      </c>
      <c r="B62" s="362" t="s">
        <v>482</v>
      </c>
      <c r="C62" s="363"/>
      <c r="D62" s="6"/>
      <c r="E62" s="76">
        <v>0</v>
      </c>
      <c r="L62" s="75"/>
    </row>
    <row r="63" spans="1:12" x14ac:dyDescent="0.25">
      <c r="A63" s="8">
        <v>20</v>
      </c>
      <c r="B63" s="362" t="s">
        <v>483</v>
      </c>
      <c r="C63" s="363"/>
      <c r="D63" s="6"/>
      <c r="E63" s="76">
        <v>9653.76</v>
      </c>
      <c r="L63" s="75"/>
    </row>
    <row r="64" spans="1:12" x14ac:dyDescent="0.25">
      <c r="A64" s="8">
        <v>21</v>
      </c>
      <c r="B64" s="364" t="s">
        <v>488</v>
      </c>
      <c r="C64" s="364"/>
      <c r="D64" s="6"/>
      <c r="E64" s="83">
        <f>SUM(E44:E63)</f>
        <v>926176.43668485002</v>
      </c>
      <c r="J64" s="80"/>
    </row>
    <row r="65" spans="1:10" x14ac:dyDescent="0.25">
      <c r="A65" s="8">
        <v>22</v>
      </c>
      <c r="B65" s="364" t="s">
        <v>507</v>
      </c>
      <c r="C65" s="361"/>
      <c r="D65" s="6"/>
      <c r="E65" s="83">
        <f>B21+E19</f>
        <v>941720.47</v>
      </c>
      <c r="J65" s="100"/>
    </row>
    <row r="66" spans="1:10" x14ac:dyDescent="0.25">
      <c r="F66" s="79"/>
    </row>
    <row r="67" spans="1:10" x14ac:dyDescent="0.25">
      <c r="A67" s="28" t="s">
        <v>31</v>
      </c>
      <c r="B67" s="5" t="s">
        <v>429</v>
      </c>
    </row>
    <row r="68" spans="1:10" x14ac:dyDescent="0.25">
      <c r="B68" s="11" t="s">
        <v>35</v>
      </c>
    </row>
    <row r="69" spans="1:10" x14ac:dyDescent="0.25">
      <c r="A69" s="38" t="s">
        <v>27</v>
      </c>
      <c r="B69" s="36" t="s">
        <v>39</v>
      </c>
      <c r="C69" s="33" t="s">
        <v>42</v>
      </c>
      <c r="D69" s="298" t="s">
        <v>1067</v>
      </c>
      <c r="E69" s="33" t="s">
        <v>43</v>
      </c>
    </row>
    <row r="70" spans="1:10" x14ac:dyDescent="0.25">
      <c r="A70" s="120" t="s">
        <v>9</v>
      </c>
      <c r="B70" s="299" t="s">
        <v>1077</v>
      </c>
      <c r="C70" s="297" t="s">
        <v>422</v>
      </c>
      <c r="D70" s="110"/>
      <c r="E70" s="110">
        <v>90370</v>
      </c>
    </row>
    <row r="71" spans="1:10" x14ac:dyDescent="0.25">
      <c r="A71" s="120" t="s">
        <v>13</v>
      </c>
      <c r="B71" s="126"/>
      <c r="C71" s="113"/>
      <c r="D71" s="110"/>
      <c r="E71" s="110"/>
    </row>
    <row r="72" spans="1:10" x14ac:dyDescent="0.25">
      <c r="A72" s="28" t="s">
        <v>32</v>
      </c>
      <c r="B72" s="28" t="s">
        <v>117</v>
      </c>
      <c r="C72" s="28"/>
      <c r="D72" s="28"/>
      <c r="E72" s="28"/>
      <c r="F72" s="28"/>
    </row>
    <row r="73" spans="1:10" x14ac:dyDescent="0.25">
      <c r="B73" s="28" t="s">
        <v>119</v>
      </c>
      <c r="C73" s="28"/>
      <c r="D73" s="28"/>
      <c r="E73" s="28"/>
      <c r="F73" s="28"/>
    </row>
    <row r="74" spans="1:10" x14ac:dyDescent="0.25">
      <c r="B74" s="28" t="s">
        <v>118</v>
      </c>
      <c r="C74" s="28"/>
      <c r="D74" s="28"/>
      <c r="E74" s="28"/>
      <c r="F74" s="28"/>
    </row>
    <row r="75" spans="1:10" x14ac:dyDescent="0.25">
      <c r="B75" s="60" t="s">
        <v>111</v>
      </c>
      <c r="C75" s="29"/>
      <c r="D75" s="29"/>
      <c r="E75" s="29"/>
      <c r="F75" s="29"/>
    </row>
    <row r="76" spans="1:10" x14ac:dyDescent="0.25">
      <c r="B76" s="60" t="s">
        <v>112</v>
      </c>
      <c r="C76" s="29"/>
      <c r="D76" s="29"/>
      <c r="E76" s="29"/>
      <c r="F76" s="29"/>
    </row>
    <row r="77" spans="1:10" x14ac:dyDescent="0.25">
      <c r="B77" s="60" t="s">
        <v>113</v>
      </c>
      <c r="C77" s="29"/>
      <c r="D77" s="29"/>
      <c r="E77" s="29"/>
      <c r="F77" s="29"/>
    </row>
    <row r="80" spans="1:10" x14ac:dyDescent="0.25">
      <c r="B80" s="176" t="s">
        <v>557</v>
      </c>
    </row>
    <row r="93" spans="1:1" x14ac:dyDescent="0.25">
      <c r="A93" t="s">
        <v>5</v>
      </c>
    </row>
  </sheetData>
  <mergeCells count="26">
    <mergeCell ref="B5:E5"/>
    <mergeCell ref="B9:C9"/>
    <mergeCell ref="B10:E10"/>
    <mergeCell ref="B43:C43"/>
    <mergeCell ref="B45:C45"/>
    <mergeCell ref="B55:C55"/>
    <mergeCell ref="B56:C56"/>
    <mergeCell ref="B57:C57"/>
    <mergeCell ref="B11:F11"/>
    <mergeCell ref="B12:F12"/>
    <mergeCell ref="B46:C46"/>
    <mergeCell ref="B48:C48"/>
    <mergeCell ref="B49:C49"/>
    <mergeCell ref="B50:C50"/>
    <mergeCell ref="B51:C51"/>
    <mergeCell ref="B52:C52"/>
    <mergeCell ref="B53:C53"/>
    <mergeCell ref="B54:C54"/>
    <mergeCell ref="B58:C58"/>
    <mergeCell ref="B59:C59"/>
    <mergeCell ref="B64:C64"/>
    <mergeCell ref="B65:C65"/>
    <mergeCell ref="B60:C60"/>
    <mergeCell ref="B61:C61"/>
    <mergeCell ref="B62:C62"/>
    <mergeCell ref="B63:C63"/>
  </mergeCells>
  <phoneticPr fontId="62" type="noConversion"/>
  <pageMargins left="0.69930555555555596" right="0.69930555555555596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Лист51">
    <tabColor rgb="FF92D050"/>
  </sheetPr>
  <dimension ref="A1:L89"/>
  <sheetViews>
    <sheetView topLeftCell="A58" workbookViewId="0">
      <selection activeCell="L54" sqref="L54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5703125" customWidth="1"/>
    <col min="6" max="6" width="10" customWidth="1"/>
    <col min="10" max="10" width="9.5703125" bestFit="1" customWidth="1"/>
    <col min="12" max="12" width="10.285156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558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70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539</v>
      </c>
      <c r="C13" s="5"/>
      <c r="D13" s="18"/>
      <c r="E13" s="276">
        <v>317547</v>
      </c>
    </row>
    <row r="14" spans="1:6" x14ac:dyDescent="0.25">
      <c r="A14" s="13" t="s">
        <v>14</v>
      </c>
      <c r="B14" s="5" t="s">
        <v>490</v>
      </c>
      <c r="C14" s="5"/>
      <c r="D14" s="18"/>
      <c r="E14" s="276">
        <f>[4]П181!$E$14</f>
        <v>346083.18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07">
        <v>898104.9</v>
      </c>
    </row>
    <row r="18" spans="1:6" x14ac:dyDescent="0.25">
      <c r="A18" s="13"/>
      <c r="B18" s="25" t="s">
        <v>19</v>
      </c>
      <c r="C18" s="26"/>
      <c r="D18" s="27"/>
      <c r="E18" s="107">
        <v>932283.95</v>
      </c>
    </row>
    <row r="19" spans="1:6" x14ac:dyDescent="0.25">
      <c r="A19" s="13"/>
      <c r="B19" s="25" t="s">
        <v>20</v>
      </c>
      <c r="C19" s="26"/>
      <c r="D19" s="27"/>
      <c r="E19" s="277">
        <v>932283.95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7500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356</v>
      </c>
      <c r="C23" s="62"/>
      <c r="D23" s="65"/>
      <c r="E23" s="65">
        <v>35384.94</v>
      </c>
      <c r="F23" s="266"/>
    </row>
    <row r="24" spans="1:6" x14ac:dyDescent="0.25">
      <c r="A24" s="13"/>
      <c r="B24" s="62" t="s">
        <v>357</v>
      </c>
      <c r="C24" s="62"/>
      <c r="D24" s="65"/>
      <c r="E24" s="65">
        <v>21429.83</v>
      </c>
    </row>
    <row r="25" spans="1:6" x14ac:dyDescent="0.25">
      <c r="A25" s="13"/>
      <c r="B25" s="62" t="s">
        <v>358</v>
      </c>
      <c r="C25" s="62"/>
      <c r="D25" s="65"/>
      <c r="E25" s="65">
        <v>68727.759999999995</v>
      </c>
    </row>
    <row r="26" spans="1:6" x14ac:dyDescent="0.25">
      <c r="A26" s="13"/>
      <c r="B26" s="62" t="s">
        <v>977</v>
      </c>
      <c r="C26" s="62"/>
      <c r="D26" s="65"/>
      <c r="E26" s="65">
        <v>9106.92</v>
      </c>
    </row>
    <row r="27" spans="1:6" x14ac:dyDescent="0.25">
      <c r="A27" s="13"/>
      <c r="B27" s="62" t="s">
        <v>359</v>
      </c>
      <c r="C27" s="62"/>
      <c r="D27" s="65"/>
      <c r="E27" s="65">
        <v>18360.2</v>
      </c>
    </row>
    <row r="28" spans="1:6" x14ac:dyDescent="0.25">
      <c r="A28" s="13"/>
      <c r="B28" s="62" t="s">
        <v>360</v>
      </c>
      <c r="C28" s="62"/>
      <c r="D28" s="65"/>
      <c r="E28" s="65">
        <v>33161.18</v>
      </c>
    </row>
    <row r="29" spans="1:6" x14ac:dyDescent="0.25">
      <c r="A29" s="13"/>
      <c r="B29" s="62" t="s">
        <v>361</v>
      </c>
      <c r="C29" s="62"/>
      <c r="D29" s="65"/>
      <c r="E29" s="65">
        <v>21765.15</v>
      </c>
    </row>
    <row r="30" spans="1:6" x14ac:dyDescent="0.25">
      <c r="A30" s="13"/>
      <c r="B30" s="62" t="s">
        <v>362</v>
      </c>
      <c r="C30" s="63"/>
      <c r="D30" s="64"/>
      <c r="E30" s="65">
        <v>60252.59</v>
      </c>
    </row>
    <row r="31" spans="1:6" x14ac:dyDescent="0.25">
      <c r="A31" s="13" t="s">
        <v>24</v>
      </c>
      <c r="B31" s="11" t="s">
        <v>36</v>
      </c>
      <c r="C31" s="11"/>
      <c r="D31" s="11"/>
      <c r="E31" s="14"/>
      <c r="F31" s="28"/>
    </row>
    <row r="32" spans="1:6" x14ac:dyDescent="0.25">
      <c r="A32" s="13"/>
      <c r="B32" s="11" t="s">
        <v>38</v>
      </c>
      <c r="C32" s="11"/>
      <c r="D32" s="11"/>
      <c r="E32" s="14"/>
      <c r="F32" s="28"/>
    </row>
    <row r="33" spans="1:12" x14ac:dyDescent="0.25">
      <c r="A33" s="13"/>
      <c r="B33" s="11" t="s">
        <v>37</v>
      </c>
      <c r="C33" s="5"/>
      <c r="D33" s="5"/>
      <c r="E33" s="1"/>
    </row>
    <row r="34" spans="1:12" x14ac:dyDescent="0.25">
      <c r="A34" s="13"/>
      <c r="B34" s="24" t="s">
        <v>25</v>
      </c>
      <c r="C34" s="5"/>
      <c r="D34" s="5"/>
      <c r="E34" s="1"/>
    </row>
    <row r="35" spans="1:12" x14ac:dyDescent="0.25">
      <c r="A35" s="13"/>
      <c r="B35" s="24" t="s">
        <v>26</v>
      </c>
      <c r="C35" s="5"/>
      <c r="D35" s="5"/>
      <c r="E35" s="1"/>
    </row>
    <row r="36" spans="1:12" x14ac:dyDescent="0.25">
      <c r="A36" s="13"/>
      <c r="B36" s="24"/>
      <c r="C36" s="5"/>
      <c r="D36" s="5"/>
      <c r="E36" s="1"/>
    </row>
    <row r="37" spans="1:12" x14ac:dyDescent="0.25">
      <c r="A37" s="8" t="s">
        <v>27</v>
      </c>
      <c r="B37" s="365" t="s">
        <v>28</v>
      </c>
      <c r="C37" s="366"/>
      <c r="D37" s="6"/>
      <c r="E37" s="12" t="s">
        <v>29</v>
      </c>
    </row>
    <row r="38" spans="1:12" x14ac:dyDescent="0.25">
      <c r="A38" s="8">
        <v>1</v>
      </c>
      <c r="B38" s="9" t="s">
        <v>484</v>
      </c>
      <c r="C38" s="61"/>
      <c r="D38" s="6"/>
      <c r="E38" s="91">
        <f>'[3]Пл181-21'!$F$10</f>
        <v>169699.03200000001</v>
      </c>
    </row>
    <row r="39" spans="1:12" x14ac:dyDescent="0.25">
      <c r="A39" s="8">
        <v>2</v>
      </c>
      <c r="B39" s="360" t="s">
        <v>380</v>
      </c>
      <c r="C39" s="360"/>
      <c r="D39" s="6"/>
      <c r="E39" s="92">
        <f>'[3]Пл181-21'!$F$11</f>
        <v>7880.7599999999984</v>
      </c>
    </row>
    <row r="40" spans="1:12" x14ac:dyDescent="0.25">
      <c r="A40" s="8">
        <v>3</v>
      </c>
      <c r="B40" s="359" t="s">
        <v>381</v>
      </c>
      <c r="C40" s="359"/>
      <c r="D40" s="6"/>
      <c r="E40" s="76">
        <f>'[3]Пл181-21'!$F$12</f>
        <v>47284.56</v>
      </c>
    </row>
    <row r="41" spans="1:12" x14ac:dyDescent="0.25">
      <c r="A41" s="8">
        <v>4</v>
      </c>
      <c r="B41" s="31" t="s">
        <v>509</v>
      </c>
      <c r="C41" s="31"/>
      <c r="D41" s="6"/>
      <c r="E41" s="76">
        <f>'[3]Пл181-21'!$F$13</f>
        <v>19439.207999999999</v>
      </c>
    </row>
    <row r="42" spans="1:12" x14ac:dyDescent="0.25">
      <c r="A42" s="8">
        <v>5</v>
      </c>
      <c r="B42" s="359" t="s">
        <v>2</v>
      </c>
      <c r="C42" s="359"/>
      <c r="D42" s="6"/>
      <c r="E42" s="76">
        <v>3530</v>
      </c>
      <c r="J42" s="76"/>
      <c r="L42" s="75"/>
    </row>
    <row r="43" spans="1:12" x14ac:dyDescent="0.25">
      <c r="A43" s="8">
        <v>6</v>
      </c>
      <c r="B43" s="359" t="s">
        <v>3</v>
      </c>
      <c r="C43" s="359"/>
      <c r="D43" s="6"/>
      <c r="E43" s="76">
        <v>16800</v>
      </c>
      <c r="J43" s="76"/>
      <c r="L43" s="75"/>
    </row>
    <row r="44" spans="1:12" x14ac:dyDescent="0.25">
      <c r="A44" s="8">
        <v>7</v>
      </c>
      <c r="B44" s="360" t="s">
        <v>30</v>
      </c>
      <c r="C44" s="360"/>
      <c r="D44" s="6"/>
      <c r="E44" s="76">
        <f>'[3]Пл181-21'!$F$17</f>
        <v>34149.96</v>
      </c>
    </row>
    <row r="45" spans="1:12" x14ac:dyDescent="0.25">
      <c r="A45" s="8">
        <v>8</v>
      </c>
      <c r="B45" s="359" t="s">
        <v>382</v>
      </c>
      <c r="C45" s="359"/>
      <c r="D45" s="6"/>
      <c r="E45" s="76">
        <v>384.6</v>
      </c>
      <c r="J45" s="76"/>
      <c r="L45" s="75"/>
    </row>
    <row r="46" spans="1:12" x14ac:dyDescent="0.25">
      <c r="A46" s="8">
        <v>9</v>
      </c>
      <c r="B46" s="359" t="s">
        <v>383</v>
      </c>
      <c r="C46" s="359"/>
      <c r="D46" s="6"/>
      <c r="E46" s="76">
        <v>3960</v>
      </c>
      <c r="J46" s="76"/>
      <c r="L46" s="75"/>
    </row>
    <row r="47" spans="1:12" x14ac:dyDescent="0.25">
      <c r="A47" s="8">
        <v>10</v>
      </c>
      <c r="B47" s="360" t="s">
        <v>384</v>
      </c>
      <c r="C47" s="360"/>
      <c r="D47" s="6"/>
      <c r="E47" s="76">
        <v>1050.77</v>
      </c>
      <c r="J47" s="75"/>
      <c r="L47" s="75"/>
    </row>
    <row r="48" spans="1:12" x14ac:dyDescent="0.25">
      <c r="A48" s="8">
        <v>11</v>
      </c>
      <c r="B48" s="359" t="s">
        <v>385</v>
      </c>
      <c r="C48" s="359"/>
      <c r="D48" s="6"/>
      <c r="E48" s="76">
        <f>'[3]Пл181-21'!$F$24</f>
        <v>116635.24800000002</v>
      </c>
    </row>
    <row r="49" spans="1:12" x14ac:dyDescent="0.25">
      <c r="A49" s="8">
        <v>12</v>
      </c>
      <c r="B49" s="359" t="s">
        <v>414</v>
      </c>
      <c r="C49" s="359"/>
      <c r="D49" s="6"/>
      <c r="E49" s="76">
        <v>19662.400000000001</v>
      </c>
      <c r="L49" s="75"/>
    </row>
    <row r="50" spans="1:12" x14ac:dyDescent="0.25">
      <c r="A50" s="8">
        <v>13</v>
      </c>
      <c r="B50" s="359" t="s">
        <v>411</v>
      </c>
      <c r="C50" s="359"/>
      <c r="D50" s="6"/>
      <c r="E50" s="83">
        <v>5004.29</v>
      </c>
      <c r="J50" s="75"/>
      <c r="L50" s="75"/>
    </row>
    <row r="51" spans="1:12" x14ac:dyDescent="0.25">
      <c r="A51" s="8">
        <v>14</v>
      </c>
      <c r="B51" s="359" t="s">
        <v>388</v>
      </c>
      <c r="C51" s="359"/>
      <c r="D51" s="6"/>
      <c r="E51" s="76">
        <v>17787.990000000002</v>
      </c>
      <c r="J51" s="75"/>
      <c r="L51" s="75"/>
    </row>
    <row r="52" spans="1:12" x14ac:dyDescent="0.25">
      <c r="A52" s="8">
        <v>15</v>
      </c>
      <c r="B52" s="359" t="s">
        <v>412</v>
      </c>
      <c r="C52" s="359"/>
      <c r="D52" s="6"/>
      <c r="E52" s="76">
        <v>0</v>
      </c>
      <c r="L52" s="75"/>
    </row>
    <row r="53" spans="1:12" x14ac:dyDescent="0.25">
      <c r="A53" s="8">
        <v>16</v>
      </c>
      <c r="B53" s="362" t="s">
        <v>4</v>
      </c>
      <c r="C53" s="363"/>
      <c r="D53" s="6"/>
      <c r="E53" s="76">
        <v>203323.61</v>
      </c>
      <c r="J53" s="75"/>
      <c r="L53" s="75"/>
    </row>
    <row r="54" spans="1:12" x14ac:dyDescent="0.25">
      <c r="A54" s="8">
        <v>17</v>
      </c>
      <c r="B54" s="359" t="s">
        <v>461</v>
      </c>
      <c r="C54" s="359"/>
      <c r="D54" s="6"/>
      <c r="E54" s="76">
        <f>[4]П181!$E$54</f>
        <v>56156.789932250002</v>
      </c>
      <c r="J54" s="75"/>
      <c r="L54" s="75"/>
    </row>
    <row r="55" spans="1:12" x14ac:dyDescent="0.25">
      <c r="A55" s="8">
        <v>18</v>
      </c>
      <c r="B55" s="362" t="s">
        <v>480</v>
      </c>
      <c r="C55" s="363"/>
      <c r="D55" s="6"/>
      <c r="E55" s="76">
        <v>50686.63</v>
      </c>
      <c r="L55" s="75"/>
    </row>
    <row r="56" spans="1:12" x14ac:dyDescent="0.25">
      <c r="A56" s="8">
        <v>19</v>
      </c>
      <c r="B56" s="362" t="s">
        <v>481</v>
      </c>
      <c r="C56" s="363"/>
      <c r="D56" s="6"/>
      <c r="E56" s="76">
        <v>5184.7700000000004</v>
      </c>
      <c r="L56" s="75"/>
    </row>
    <row r="57" spans="1:12" x14ac:dyDescent="0.25">
      <c r="A57" s="8">
        <v>20</v>
      </c>
      <c r="B57" s="362" t="s">
        <v>482</v>
      </c>
      <c r="C57" s="363"/>
      <c r="D57" s="6"/>
      <c r="E57" s="76">
        <v>63995.29</v>
      </c>
      <c r="L57" s="75"/>
    </row>
    <row r="58" spans="1:12" x14ac:dyDescent="0.25">
      <c r="A58" s="8">
        <v>21</v>
      </c>
      <c r="B58" s="362" t="s">
        <v>483</v>
      </c>
      <c r="C58" s="363"/>
      <c r="D58" s="6"/>
      <c r="E58" s="76">
        <v>8808.5400000000009</v>
      </c>
      <c r="L58" s="75"/>
    </row>
    <row r="59" spans="1:12" x14ac:dyDescent="0.25">
      <c r="A59" s="8">
        <v>22</v>
      </c>
      <c r="B59" s="364" t="s">
        <v>488</v>
      </c>
      <c r="C59" s="364"/>
      <c r="D59" s="6"/>
      <c r="E59" s="83">
        <f>SUM(E38:E58)</f>
        <v>851424.44793225022</v>
      </c>
      <c r="J59" s="80"/>
    </row>
    <row r="60" spans="1:12" x14ac:dyDescent="0.25">
      <c r="A60" s="8">
        <v>23</v>
      </c>
      <c r="B60" s="364" t="s">
        <v>507</v>
      </c>
      <c r="C60" s="361"/>
      <c r="D60" s="6"/>
      <c r="E60" s="83">
        <f>E19+B21</f>
        <v>939783.95</v>
      </c>
      <c r="J60" s="100"/>
    </row>
    <row r="61" spans="1:12" x14ac:dyDescent="0.25">
      <c r="A61" s="28" t="s">
        <v>31</v>
      </c>
      <c r="B61" s="11" t="s">
        <v>34</v>
      </c>
      <c r="F61" s="79"/>
    </row>
    <row r="62" spans="1:12" x14ac:dyDescent="0.25">
      <c r="B62" s="11" t="s">
        <v>35</v>
      </c>
    </row>
    <row r="63" spans="1:12" x14ac:dyDescent="0.25">
      <c r="A63" s="38" t="s">
        <v>27</v>
      </c>
      <c r="B63" s="36" t="s">
        <v>39</v>
      </c>
      <c r="C63" s="33" t="s">
        <v>42</v>
      </c>
      <c r="D63" s="33" t="s">
        <v>43</v>
      </c>
      <c r="E63" s="33"/>
    </row>
    <row r="64" spans="1:12" x14ac:dyDescent="0.25">
      <c r="A64" s="37"/>
      <c r="B64" s="37"/>
      <c r="C64" s="34" t="s">
        <v>40</v>
      </c>
      <c r="D64" s="34" t="s">
        <v>1</v>
      </c>
      <c r="E64" s="34"/>
    </row>
    <row r="65" spans="1:6" x14ac:dyDescent="0.25">
      <c r="A65" s="30"/>
      <c r="B65" s="30"/>
      <c r="C65" s="35" t="s">
        <v>41</v>
      </c>
      <c r="D65" s="35"/>
      <c r="E65" s="35"/>
    </row>
    <row r="66" spans="1:6" x14ac:dyDescent="0.25">
      <c r="A66" s="43" t="s">
        <v>9</v>
      </c>
      <c r="B66" s="112"/>
      <c r="C66" s="31"/>
      <c r="D66" s="31"/>
      <c r="E66" s="31"/>
    </row>
    <row r="67" spans="1:6" x14ac:dyDescent="0.25">
      <c r="A67" s="31"/>
      <c r="B67" s="112"/>
      <c r="C67" s="112"/>
      <c r="D67" s="31"/>
      <c r="E67" s="31"/>
    </row>
    <row r="69" spans="1:6" x14ac:dyDescent="0.25">
      <c r="A69" s="28" t="s">
        <v>32</v>
      </c>
      <c r="B69" s="28" t="s">
        <v>117</v>
      </c>
      <c r="C69" s="28"/>
      <c r="D69" s="28"/>
      <c r="E69" s="28"/>
      <c r="F69" s="28"/>
    </row>
    <row r="70" spans="1:6" x14ac:dyDescent="0.25">
      <c r="B70" s="28" t="s">
        <v>119</v>
      </c>
      <c r="C70" s="28"/>
      <c r="D70" s="28"/>
      <c r="E70" s="28"/>
      <c r="F70" s="28"/>
    </row>
    <row r="71" spans="1:6" x14ac:dyDescent="0.25">
      <c r="B71" s="28" t="s">
        <v>118</v>
      </c>
      <c r="C71" s="28"/>
      <c r="D71" s="28"/>
      <c r="E71" s="28"/>
      <c r="F71" s="28"/>
    </row>
    <row r="72" spans="1:6" x14ac:dyDescent="0.25">
      <c r="B72" s="60" t="s">
        <v>111</v>
      </c>
      <c r="C72" s="29"/>
      <c r="D72" s="29"/>
      <c r="E72" s="29"/>
      <c r="F72" s="29"/>
    </row>
    <row r="73" spans="1:6" x14ac:dyDescent="0.25">
      <c r="B73" s="60" t="s">
        <v>112</v>
      </c>
      <c r="C73" s="29"/>
      <c r="D73" s="29"/>
      <c r="E73" s="29"/>
      <c r="F73" s="29"/>
    </row>
    <row r="74" spans="1:6" x14ac:dyDescent="0.25">
      <c r="B74" s="60" t="s">
        <v>113</v>
      </c>
      <c r="C74" s="29"/>
      <c r="D74" s="29"/>
      <c r="E74" s="29"/>
      <c r="F74" s="29"/>
    </row>
    <row r="76" spans="1:6" x14ac:dyDescent="0.25">
      <c r="B76" s="176" t="s">
        <v>535</v>
      </c>
    </row>
    <row r="89" spans="1:1" x14ac:dyDescent="0.25">
      <c r="A89" t="s">
        <v>5</v>
      </c>
    </row>
  </sheetData>
  <mergeCells count="27">
    <mergeCell ref="B55:C55"/>
    <mergeCell ref="B11:F11"/>
    <mergeCell ref="B12:F12"/>
    <mergeCell ref="B5:E5"/>
    <mergeCell ref="B9:C9"/>
    <mergeCell ref="B10:E10"/>
    <mergeCell ref="B44:C44"/>
    <mergeCell ref="B45:C45"/>
    <mergeCell ref="B46:C46"/>
    <mergeCell ref="B47:C47"/>
    <mergeCell ref="B37:C37"/>
    <mergeCell ref="B39:C39"/>
    <mergeCell ref="B40:C40"/>
    <mergeCell ref="B42:C42"/>
    <mergeCell ref="B43:C43"/>
    <mergeCell ref="B52:C52"/>
    <mergeCell ref="B53:C53"/>
    <mergeCell ref="B54:C54"/>
    <mergeCell ref="B48:C48"/>
    <mergeCell ref="B49:C49"/>
    <mergeCell ref="B50:C50"/>
    <mergeCell ref="B51:C51"/>
    <mergeCell ref="B59:C59"/>
    <mergeCell ref="B60:C60"/>
    <mergeCell ref="B56:C56"/>
    <mergeCell ref="B57:C57"/>
    <mergeCell ref="B58:C58"/>
  </mergeCells>
  <phoneticPr fontId="62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rgb="FF92D050"/>
  </sheetPr>
  <dimension ref="A1:L77"/>
  <sheetViews>
    <sheetView topLeftCell="A46" workbookViewId="0">
      <selection activeCell="E53" sqref="E53"/>
    </sheetView>
  </sheetViews>
  <sheetFormatPr defaultRowHeight="15" x14ac:dyDescent="0.25"/>
  <cols>
    <col min="1" max="1" width="4.5703125" customWidth="1"/>
    <col min="2" max="2" width="45.140625" customWidth="1"/>
    <col min="3" max="3" width="11.42578125" customWidth="1"/>
    <col min="4" max="4" width="12.42578125" customWidth="1"/>
    <col min="5" max="5" width="12.85546875" customWidth="1"/>
    <col min="6" max="6" width="10" customWidth="1"/>
    <col min="10" max="10" width="9.5703125" bestFit="1" customWidth="1"/>
    <col min="12" max="12" width="11.28515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502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70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81">
        <v>433807.92</v>
      </c>
    </row>
    <row r="14" spans="1:6" x14ac:dyDescent="0.25">
      <c r="A14" s="13" t="s">
        <v>14</v>
      </c>
      <c r="B14" s="5" t="s">
        <v>490</v>
      </c>
      <c r="C14" s="5"/>
      <c r="D14" s="5"/>
      <c r="E14" s="81">
        <f>[4]В10!$E$14</f>
        <v>-37570.089999999997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951879.27</v>
      </c>
    </row>
    <row r="18" spans="1:6" x14ac:dyDescent="0.25">
      <c r="A18" s="13"/>
      <c r="B18" s="25" t="s">
        <v>19</v>
      </c>
      <c r="C18" s="26"/>
      <c r="D18" s="27"/>
      <c r="E18" s="15">
        <v>930935.57</v>
      </c>
    </row>
    <row r="19" spans="1:6" x14ac:dyDescent="0.25">
      <c r="A19" s="13"/>
      <c r="B19" s="25" t="s">
        <v>20</v>
      </c>
      <c r="C19" s="26"/>
      <c r="D19" s="27"/>
      <c r="E19" s="16">
        <v>930935.57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14343.24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156</v>
      </c>
      <c r="C23" s="62"/>
      <c r="D23" s="65"/>
      <c r="E23" s="65">
        <v>45223.519999999997</v>
      </c>
      <c r="F23" s="266"/>
    </row>
    <row r="24" spans="1:6" x14ac:dyDescent="0.25">
      <c r="A24" s="13"/>
      <c r="B24" s="62" t="s">
        <v>157</v>
      </c>
      <c r="C24" s="62"/>
      <c r="D24" s="65"/>
      <c r="E24" s="65">
        <v>42742.68</v>
      </c>
    </row>
    <row r="25" spans="1:6" x14ac:dyDescent="0.25">
      <c r="A25" s="13"/>
      <c r="B25" s="62" t="s">
        <v>158</v>
      </c>
      <c r="C25" s="62"/>
      <c r="D25" s="65"/>
      <c r="E25" s="65">
        <v>66211.56</v>
      </c>
    </row>
    <row r="26" spans="1:6" x14ac:dyDescent="0.25">
      <c r="A26" s="13"/>
      <c r="B26" s="62" t="s">
        <v>771</v>
      </c>
      <c r="C26" s="62"/>
      <c r="D26" s="65"/>
      <c r="E26" s="65">
        <v>9854.35</v>
      </c>
    </row>
    <row r="27" spans="1:6" x14ac:dyDescent="0.25">
      <c r="A27" s="13"/>
      <c r="B27" s="62" t="s">
        <v>159</v>
      </c>
      <c r="C27" s="62"/>
      <c r="D27" s="65"/>
      <c r="E27" s="65">
        <v>41301.01</v>
      </c>
    </row>
    <row r="28" spans="1:6" x14ac:dyDescent="0.25">
      <c r="A28" s="13"/>
      <c r="B28" s="62" t="s">
        <v>160</v>
      </c>
      <c r="C28" s="62"/>
      <c r="D28" s="65"/>
      <c r="E28" s="65">
        <v>111133.26</v>
      </c>
    </row>
    <row r="29" spans="1:6" x14ac:dyDescent="0.25">
      <c r="A29" s="13"/>
      <c r="B29" s="62" t="s">
        <v>161</v>
      </c>
      <c r="C29" s="62"/>
      <c r="D29" s="65"/>
      <c r="E29" s="65">
        <v>18494.34</v>
      </c>
    </row>
    <row r="30" spans="1:6" x14ac:dyDescent="0.25">
      <c r="A30" s="13"/>
      <c r="B30" s="62"/>
      <c r="C30" s="62"/>
      <c r="D30" s="65"/>
      <c r="E30" s="65"/>
    </row>
    <row r="31" spans="1:6" x14ac:dyDescent="0.25">
      <c r="A31" s="13" t="s">
        <v>24</v>
      </c>
      <c r="B31" s="11" t="s">
        <v>36</v>
      </c>
      <c r="C31" s="11"/>
      <c r="D31" s="11"/>
      <c r="E31" s="14"/>
      <c r="F31" s="28"/>
    </row>
    <row r="32" spans="1:6" x14ac:dyDescent="0.25">
      <c r="A32" s="13"/>
      <c r="B32" s="11" t="s">
        <v>38</v>
      </c>
      <c r="C32" s="11"/>
      <c r="D32" s="11"/>
      <c r="E32" s="14"/>
      <c r="F32" s="28"/>
    </row>
    <row r="33" spans="1:12" x14ac:dyDescent="0.25">
      <c r="A33" s="13"/>
      <c r="B33" s="11" t="s">
        <v>37</v>
      </c>
      <c r="C33" s="5"/>
      <c r="D33" s="5"/>
      <c r="E33" s="1"/>
    </row>
    <row r="34" spans="1:12" x14ac:dyDescent="0.25">
      <c r="A34" s="8" t="s">
        <v>27</v>
      </c>
      <c r="B34" s="365" t="s">
        <v>28</v>
      </c>
      <c r="C34" s="366"/>
      <c r="D34" s="6"/>
      <c r="E34" s="15" t="s">
        <v>389</v>
      </c>
    </row>
    <row r="35" spans="1:12" x14ac:dyDescent="0.25">
      <c r="A35" s="8">
        <v>1</v>
      </c>
      <c r="B35" s="362" t="s">
        <v>484</v>
      </c>
      <c r="C35" s="363"/>
      <c r="D35" s="6"/>
      <c r="E35" s="83">
        <f>'[3]В10-21'!$F$10</f>
        <v>186122.83199999999</v>
      </c>
    </row>
    <row r="36" spans="1:12" x14ac:dyDescent="0.25">
      <c r="A36" s="8">
        <v>2</v>
      </c>
      <c r="B36" s="360" t="s">
        <v>380</v>
      </c>
      <c r="C36" s="360"/>
      <c r="D36" s="6"/>
      <c r="E36" s="83">
        <f>'[3]В10-21'!$F$11</f>
        <v>9332.0639999999985</v>
      </c>
    </row>
    <row r="37" spans="1:12" x14ac:dyDescent="0.25">
      <c r="A37" s="8">
        <v>3</v>
      </c>
      <c r="B37" s="359" t="s">
        <v>381</v>
      </c>
      <c r="C37" s="359"/>
      <c r="D37" s="6"/>
      <c r="E37" s="83">
        <f>'[3]В10-21'!$F$12</f>
        <v>47178.767999999996</v>
      </c>
    </row>
    <row r="38" spans="1:12" x14ac:dyDescent="0.25">
      <c r="A38" s="8">
        <v>4</v>
      </c>
      <c r="B38" s="31" t="s">
        <v>509</v>
      </c>
      <c r="C38" s="31"/>
      <c r="D38" s="6"/>
      <c r="E38" s="83">
        <f>'[3]В10-21'!$F$13</f>
        <v>22293.263999999996</v>
      </c>
    </row>
    <row r="39" spans="1:12" x14ac:dyDescent="0.25">
      <c r="A39" s="8">
        <v>5</v>
      </c>
      <c r="B39" s="359" t="s">
        <v>2</v>
      </c>
      <c r="C39" s="359"/>
      <c r="D39" s="6"/>
      <c r="E39" s="91">
        <v>3859.68</v>
      </c>
      <c r="J39" s="75"/>
      <c r="L39" s="75"/>
    </row>
    <row r="40" spans="1:12" x14ac:dyDescent="0.25">
      <c r="A40" s="8">
        <v>6</v>
      </c>
      <c r="B40" s="359" t="s">
        <v>3</v>
      </c>
      <c r="C40" s="359"/>
      <c r="D40" s="6"/>
      <c r="E40" s="91">
        <v>16000</v>
      </c>
      <c r="J40" s="75"/>
      <c r="L40" s="75"/>
    </row>
    <row r="41" spans="1:12" x14ac:dyDescent="0.25">
      <c r="A41" s="8">
        <v>7</v>
      </c>
      <c r="B41" s="360" t="s">
        <v>30</v>
      </c>
      <c r="C41" s="360"/>
      <c r="D41" s="6"/>
      <c r="E41" s="91">
        <f>'[3]В10-21'!$F$17</f>
        <v>33699.119999999995</v>
      </c>
    </row>
    <row r="42" spans="1:12" x14ac:dyDescent="0.25">
      <c r="A42" s="8">
        <v>8</v>
      </c>
      <c r="B42" s="359" t="s">
        <v>382</v>
      </c>
      <c r="C42" s="359"/>
      <c r="D42" s="6"/>
      <c r="E42" s="7">
        <v>50812.57</v>
      </c>
      <c r="J42" s="75"/>
    </row>
    <row r="43" spans="1:12" x14ac:dyDescent="0.25">
      <c r="A43" s="8">
        <v>9</v>
      </c>
      <c r="B43" s="359" t="s">
        <v>383</v>
      </c>
      <c r="C43" s="359"/>
      <c r="D43" s="6"/>
      <c r="E43" s="7">
        <v>4050</v>
      </c>
      <c r="J43" s="75"/>
    </row>
    <row r="44" spans="1:12" x14ac:dyDescent="0.25">
      <c r="A44" s="8">
        <v>10</v>
      </c>
      <c r="B44" s="360" t="s">
        <v>384</v>
      </c>
      <c r="C44" s="360"/>
      <c r="D44" s="6"/>
      <c r="E44" s="7">
        <v>3110.69</v>
      </c>
      <c r="J44" s="75"/>
    </row>
    <row r="45" spans="1:12" x14ac:dyDescent="0.25">
      <c r="A45" s="8">
        <v>11</v>
      </c>
      <c r="B45" s="359" t="s">
        <v>385</v>
      </c>
      <c r="C45" s="359"/>
      <c r="D45" s="6"/>
      <c r="E45" s="83">
        <f>'[3]В10-21'!$F$24</f>
        <v>95912.88</v>
      </c>
    </row>
    <row r="46" spans="1:12" x14ac:dyDescent="0.25">
      <c r="A46" s="8">
        <v>12</v>
      </c>
      <c r="B46" s="359" t="s">
        <v>435</v>
      </c>
      <c r="C46" s="359"/>
      <c r="D46" s="6"/>
      <c r="E46" s="7">
        <v>61000</v>
      </c>
    </row>
    <row r="47" spans="1:12" x14ac:dyDescent="0.25">
      <c r="A47" s="8">
        <v>13</v>
      </c>
      <c r="B47" s="359" t="s">
        <v>408</v>
      </c>
      <c r="C47" s="359"/>
      <c r="D47" s="6"/>
      <c r="E47" s="7">
        <v>5114.04</v>
      </c>
    </row>
    <row r="48" spans="1:12" x14ac:dyDescent="0.25">
      <c r="A48" s="8">
        <v>14</v>
      </c>
      <c r="B48" s="359" t="s">
        <v>393</v>
      </c>
      <c r="C48" s="359"/>
      <c r="D48" s="6"/>
      <c r="E48" s="83">
        <f>'[3]В10-21'!$F$25</f>
        <v>6221.3760000000002</v>
      </c>
    </row>
    <row r="49" spans="1:12" x14ac:dyDescent="0.25">
      <c r="A49" s="8">
        <v>15</v>
      </c>
      <c r="B49" s="359" t="s">
        <v>388</v>
      </c>
      <c r="C49" s="359"/>
      <c r="D49" s="6"/>
      <c r="E49" s="83">
        <v>106733.87</v>
      </c>
      <c r="L49" s="75"/>
    </row>
    <row r="50" spans="1:12" x14ac:dyDescent="0.25">
      <c r="A50" s="8">
        <v>16</v>
      </c>
      <c r="B50" s="362" t="s">
        <v>1253</v>
      </c>
      <c r="C50" s="363"/>
      <c r="D50" s="6"/>
      <c r="E50" s="7">
        <v>0</v>
      </c>
    </row>
    <row r="51" spans="1:12" x14ac:dyDescent="0.25">
      <c r="A51" s="8">
        <v>17</v>
      </c>
      <c r="B51" s="362" t="s">
        <v>4</v>
      </c>
      <c r="C51" s="363"/>
      <c r="D51" s="6"/>
      <c r="E51" s="83">
        <f>'[3]В10-21'!$F$28</f>
        <v>229672.46399999995</v>
      </c>
    </row>
    <row r="52" spans="1:12" x14ac:dyDescent="0.25">
      <c r="A52" s="8">
        <v>18</v>
      </c>
      <c r="B52" s="359" t="s">
        <v>456</v>
      </c>
      <c r="C52" s="359"/>
      <c r="D52" s="6"/>
      <c r="E52" s="83">
        <f>[4]В10!$E$52</f>
        <v>55628.054985349998</v>
      </c>
      <c r="J52" s="75"/>
      <c r="L52" s="75"/>
    </row>
    <row r="53" spans="1:12" x14ac:dyDescent="0.25">
      <c r="A53" s="8">
        <v>19</v>
      </c>
      <c r="B53" s="362" t="s">
        <v>480</v>
      </c>
      <c r="C53" s="363"/>
      <c r="D53" s="6"/>
      <c r="E53" s="76">
        <v>36013.69</v>
      </c>
      <c r="L53" s="75"/>
    </row>
    <row r="54" spans="1:12" x14ac:dyDescent="0.25">
      <c r="A54" s="8">
        <v>20</v>
      </c>
      <c r="B54" s="362" t="s">
        <v>481</v>
      </c>
      <c r="C54" s="363"/>
      <c r="D54" s="6"/>
      <c r="E54" s="76">
        <v>4544.93</v>
      </c>
      <c r="L54" s="75"/>
    </row>
    <row r="55" spans="1:12" x14ac:dyDescent="0.25">
      <c r="A55" s="8">
        <v>21</v>
      </c>
      <c r="B55" s="362" t="s">
        <v>482</v>
      </c>
      <c r="C55" s="363"/>
      <c r="D55" s="6"/>
      <c r="E55" s="76">
        <v>57004.07</v>
      </c>
      <c r="L55" s="75"/>
    </row>
    <row r="56" spans="1:12" x14ac:dyDescent="0.25">
      <c r="A56" s="8">
        <v>22</v>
      </c>
      <c r="B56" s="362" t="s">
        <v>483</v>
      </c>
      <c r="C56" s="363"/>
      <c r="D56" s="6"/>
      <c r="E56" s="76">
        <v>7722.63</v>
      </c>
      <c r="L56" s="75"/>
    </row>
    <row r="57" spans="1:12" x14ac:dyDescent="0.25">
      <c r="A57" s="8">
        <v>23</v>
      </c>
      <c r="B57" s="378" t="s">
        <v>488</v>
      </c>
      <c r="C57" s="379"/>
      <c r="D57" s="6"/>
      <c r="E57" s="83">
        <f>SUM(E35:E56)</f>
        <v>1042026.99298535</v>
      </c>
      <c r="J57" s="348"/>
    </row>
    <row r="58" spans="1:12" x14ac:dyDescent="0.25">
      <c r="A58" s="8">
        <v>24</v>
      </c>
      <c r="B58" s="378" t="s">
        <v>489</v>
      </c>
      <c r="C58" s="380"/>
      <c r="D58" s="6"/>
      <c r="E58" s="7">
        <v>930935.57</v>
      </c>
      <c r="J58" s="348"/>
    </row>
    <row r="59" spans="1:12" x14ac:dyDescent="0.25">
      <c r="E59" s="79"/>
    </row>
    <row r="60" spans="1:12" x14ac:dyDescent="0.25">
      <c r="A60" s="28" t="s">
        <v>31</v>
      </c>
      <c r="B60" s="5" t="s">
        <v>429</v>
      </c>
    </row>
    <row r="61" spans="1:12" x14ac:dyDescent="0.25">
      <c r="B61" s="11" t="s">
        <v>35</v>
      </c>
    </row>
    <row r="62" spans="1:12" x14ac:dyDescent="0.25">
      <c r="A62" s="38" t="s">
        <v>27</v>
      </c>
      <c r="B62" s="36" t="s">
        <v>39</v>
      </c>
      <c r="C62" s="122" t="s">
        <v>42</v>
      </c>
      <c r="D62" s="306" t="s">
        <v>1067</v>
      </c>
      <c r="E62" s="316" t="s">
        <v>425</v>
      </c>
    </row>
    <row r="63" spans="1:12" x14ac:dyDescent="0.25">
      <c r="A63" s="119" t="s">
        <v>9</v>
      </c>
      <c r="B63" s="298" t="s">
        <v>1113</v>
      </c>
      <c r="C63" s="306" t="s">
        <v>428</v>
      </c>
      <c r="D63" s="57">
        <v>125</v>
      </c>
      <c r="E63" s="57">
        <v>9300</v>
      </c>
    </row>
    <row r="64" spans="1:12" x14ac:dyDescent="0.25">
      <c r="A64" s="120" t="s">
        <v>13</v>
      </c>
      <c r="B64" s="298" t="s">
        <v>1121</v>
      </c>
      <c r="C64" s="306" t="s">
        <v>421</v>
      </c>
      <c r="D64" s="57">
        <v>157</v>
      </c>
      <c r="E64" s="57">
        <v>15400</v>
      </c>
    </row>
    <row r="65" spans="1:6" x14ac:dyDescent="0.25">
      <c r="A65" s="120">
        <v>3</v>
      </c>
      <c r="B65" s="298" t="s">
        <v>1136</v>
      </c>
      <c r="C65" s="306" t="s">
        <v>432</v>
      </c>
      <c r="D65" s="57">
        <v>98</v>
      </c>
      <c r="E65" s="57">
        <v>7920</v>
      </c>
    </row>
    <row r="66" spans="1:6" x14ac:dyDescent="0.25">
      <c r="A66" s="120">
        <v>4</v>
      </c>
      <c r="B66" s="324" t="s">
        <v>1235</v>
      </c>
      <c r="C66" s="327" t="s">
        <v>63</v>
      </c>
      <c r="D66" s="110">
        <v>37</v>
      </c>
      <c r="E66" s="110">
        <v>20000</v>
      </c>
    </row>
    <row r="67" spans="1:6" x14ac:dyDescent="0.25">
      <c r="A67" s="120">
        <v>5</v>
      </c>
      <c r="B67" s="324" t="s">
        <v>1240</v>
      </c>
      <c r="C67" s="327" t="s">
        <v>436</v>
      </c>
      <c r="D67" s="110">
        <v>13</v>
      </c>
      <c r="E67" s="110">
        <v>41000</v>
      </c>
    </row>
    <row r="68" spans="1:6" x14ac:dyDescent="0.25">
      <c r="A68" s="120"/>
      <c r="B68" s="121"/>
      <c r="C68" s="121"/>
      <c r="D68" s="31"/>
      <c r="E68" s="110"/>
    </row>
    <row r="69" spans="1:6" x14ac:dyDescent="0.25">
      <c r="A69" s="28" t="s">
        <v>32</v>
      </c>
      <c r="B69" s="28" t="s">
        <v>44</v>
      </c>
      <c r="C69" s="28"/>
      <c r="D69" s="28"/>
      <c r="E69" s="28"/>
      <c r="F69" s="28"/>
    </row>
    <row r="70" spans="1:6" x14ac:dyDescent="0.25">
      <c r="B70" s="28" t="s">
        <v>45</v>
      </c>
      <c r="C70" s="28"/>
      <c r="D70" s="28"/>
      <c r="E70" s="28"/>
      <c r="F70" s="28"/>
    </row>
    <row r="71" spans="1:6" x14ac:dyDescent="0.25">
      <c r="B71" s="28" t="s">
        <v>46</v>
      </c>
      <c r="C71" s="28"/>
      <c r="D71" s="28"/>
      <c r="E71" s="28"/>
      <c r="F71" s="28"/>
    </row>
    <row r="72" spans="1:6" x14ac:dyDescent="0.25">
      <c r="B72" s="48" t="s">
        <v>54</v>
      </c>
      <c r="C72" s="29"/>
      <c r="D72" s="29"/>
      <c r="E72" s="29"/>
      <c r="F72" s="29"/>
    </row>
    <row r="73" spans="1:6" x14ac:dyDescent="0.25">
      <c r="B73" s="29" t="s">
        <v>48</v>
      </c>
      <c r="C73" s="29"/>
      <c r="D73" s="29"/>
      <c r="E73" s="29"/>
      <c r="F73" s="29"/>
    </row>
    <row r="74" spans="1:6" x14ac:dyDescent="0.25">
      <c r="B74" s="29" t="s">
        <v>49</v>
      </c>
      <c r="C74" s="29"/>
      <c r="D74" s="29"/>
      <c r="E74" s="29"/>
      <c r="F74" s="29"/>
    </row>
    <row r="77" spans="1:6" x14ac:dyDescent="0.25">
      <c r="B77" s="161" t="s">
        <v>503</v>
      </c>
    </row>
  </sheetData>
  <mergeCells count="29">
    <mergeCell ref="B34:C34"/>
    <mergeCell ref="B42:C42"/>
    <mergeCell ref="B43:C43"/>
    <mergeCell ref="B44:C44"/>
    <mergeCell ref="B45:C45"/>
    <mergeCell ref="B35:C35"/>
    <mergeCell ref="B46:C46"/>
    <mergeCell ref="B36:C36"/>
    <mergeCell ref="B37:C37"/>
    <mergeCell ref="B39:C39"/>
    <mergeCell ref="B40:C40"/>
    <mergeCell ref="B41:C41"/>
    <mergeCell ref="B12:F12"/>
    <mergeCell ref="B5:E5"/>
    <mergeCell ref="B9:C9"/>
    <mergeCell ref="B11:F11"/>
    <mergeCell ref="B10:E10"/>
    <mergeCell ref="B47:C47"/>
    <mergeCell ref="B48:C48"/>
    <mergeCell ref="B49:C49"/>
    <mergeCell ref="B50:C50"/>
    <mergeCell ref="B51:C51"/>
    <mergeCell ref="B52:C52"/>
    <mergeCell ref="B57:C57"/>
    <mergeCell ref="B58:C58"/>
    <mergeCell ref="B53:C53"/>
    <mergeCell ref="B54:C54"/>
    <mergeCell ref="B55:C55"/>
    <mergeCell ref="B56:C56"/>
  </mergeCells>
  <pageMargins left="0.69930555555555596" right="0.69930555555555596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52">
    <tabColor rgb="FF92D050"/>
  </sheetPr>
  <dimension ref="A1:M92"/>
  <sheetViews>
    <sheetView topLeftCell="A55" workbookViewId="0">
      <selection activeCell="M61" sqref="M61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3.7109375" customWidth="1"/>
    <col min="6" max="6" width="10" customWidth="1"/>
    <col min="10" max="10" width="9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559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108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539</v>
      </c>
      <c r="C13" s="5"/>
      <c r="D13" s="18"/>
      <c r="E13" s="82">
        <v>767158.44</v>
      </c>
    </row>
    <row r="14" spans="1:6" x14ac:dyDescent="0.25">
      <c r="A14" s="13" t="s">
        <v>14</v>
      </c>
      <c r="B14" s="5" t="s">
        <v>560</v>
      </c>
      <c r="C14" s="5"/>
      <c r="D14" s="18"/>
      <c r="E14" s="167">
        <f>[4]П181а!$E$14</f>
        <v>-43766.22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5" x14ac:dyDescent="0.25">
      <c r="A17" s="13"/>
      <c r="B17" s="25" t="s">
        <v>18</v>
      </c>
      <c r="C17" s="26"/>
      <c r="D17" s="27"/>
      <c r="E17" s="15">
        <v>882337</v>
      </c>
    </row>
    <row r="18" spans="1:5" x14ac:dyDescent="0.25">
      <c r="A18" s="13"/>
      <c r="B18" s="25" t="s">
        <v>19</v>
      </c>
      <c r="C18" s="26"/>
      <c r="D18" s="27"/>
      <c r="E18" s="15">
        <v>762225.61</v>
      </c>
    </row>
    <row r="19" spans="1:5" x14ac:dyDescent="0.25">
      <c r="A19" s="13"/>
      <c r="B19" s="25" t="s">
        <v>20</v>
      </c>
      <c r="C19" s="26"/>
      <c r="D19" s="27"/>
      <c r="E19" s="16">
        <v>762225.61</v>
      </c>
    </row>
    <row r="20" spans="1:5" x14ac:dyDescent="0.25">
      <c r="A20" s="13"/>
      <c r="B20" s="24" t="s">
        <v>21</v>
      </c>
      <c r="C20" s="5"/>
      <c r="D20" s="5"/>
      <c r="E20" s="1"/>
    </row>
    <row r="21" spans="1:5" x14ac:dyDescent="0.25">
      <c r="A21" s="13"/>
      <c r="B21" s="18">
        <v>17870</v>
      </c>
      <c r="C21" s="5"/>
      <c r="D21" s="5"/>
      <c r="E21" s="1"/>
    </row>
    <row r="22" spans="1:5" x14ac:dyDescent="0.25">
      <c r="A22" s="13"/>
      <c r="B22" s="24" t="s">
        <v>52</v>
      </c>
      <c r="C22" s="5"/>
      <c r="D22" s="5"/>
      <c r="E22" s="1"/>
    </row>
    <row r="23" spans="1:5" x14ac:dyDescent="0.25">
      <c r="A23" s="13"/>
      <c r="B23" s="62" t="s">
        <v>363</v>
      </c>
      <c r="C23" s="62"/>
      <c r="D23" s="65"/>
      <c r="E23" s="65">
        <v>128533.2</v>
      </c>
    </row>
    <row r="24" spans="1:5" x14ac:dyDescent="0.25">
      <c r="A24" s="13"/>
      <c r="B24" s="62" t="s">
        <v>364</v>
      </c>
      <c r="C24" s="62"/>
      <c r="D24" s="65"/>
      <c r="E24" s="65">
        <v>137622.07999999999</v>
      </c>
    </row>
    <row r="25" spans="1:5" x14ac:dyDescent="0.25">
      <c r="A25" s="13"/>
      <c r="B25" s="62" t="s">
        <v>365</v>
      </c>
      <c r="C25" s="62"/>
      <c r="D25" s="65"/>
      <c r="E25" s="65">
        <v>136042.65</v>
      </c>
    </row>
    <row r="26" spans="1:5" x14ac:dyDescent="0.25">
      <c r="A26" s="13"/>
      <c r="B26" s="62" t="s">
        <v>978</v>
      </c>
      <c r="C26" s="62"/>
      <c r="D26" s="65"/>
      <c r="E26" s="65">
        <v>7712.71</v>
      </c>
    </row>
    <row r="27" spans="1:5" x14ac:dyDescent="0.25">
      <c r="A27" s="13"/>
      <c r="B27" s="62" t="s">
        <v>366</v>
      </c>
      <c r="C27" s="62"/>
      <c r="D27" s="65"/>
      <c r="E27" s="65">
        <v>76613.75</v>
      </c>
    </row>
    <row r="28" spans="1:5" x14ac:dyDescent="0.25">
      <c r="A28" s="13"/>
      <c r="B28" s="62" t="s">
        <v>979</v>
      </c>
      <c r="C28" s="62"/>
      <c r="D28" s="65"/>
      <c r="E28" s="65">
        <v>4714.67</v>
      </c>
    </row>
    <row r="29" spans="1:5" x14ac:dyDescent="0.25">
      <c r="A29" s="13"/>
      <c r="B29" s="62" t="s">
        <v>980</v>
      </c>
      <c r="C29" s="62"/>
      <c r="D29" s="65"/>
      <c r="E29" s="65">
        <v>6493.83</v>
      </c>
    </row>
    <row r="30" spans="1:5" x14ac:dyDescent="0.25">
      <c r="A30" s="13"/>
      <c r="B30" s="62" t="s">
        <v>367</v>
      </c>
      <c r="C30" s="62"/>
      <c r="D30" s="65"/>
      <c r="E30" s="65">
        <v>99349.74</v>
      </c>
    </row>
    <row r="31" spans="1:5" x14ac:dyDescent="0.25">
      <c r="A31" s="13"/>
      <c r="B31" s="62" t="s">
        <v>981</v>
      </c>
      <c r="C31" s="62"/>
      <c r="D31" s="65"/>
      <c r="E31" s="65">
        <v>17117.32</v>
      </c>
    </row>
    <row r="32" spans="1:5" x14ac:dyDescent="0.25">
      <c r="A32" s="13"/>
      <c r="B32" s="62" t="s">
        <v>368</v>
      </c>
      <c r="C32" s="62"/>
      <c r="D32" s="65"/>
      <c r="E32" s="65">
        <v>83221.039999999994</v>
      </c>
    </row>
    <row r="33" spans="1:12" x14ac:dyDescent="0.25">
      <c r="A33" s="13" t="s">
        <v>24</v>
      </c>
      <c r="B33" s="11" t="s">
        <v>36</v>
      </c>
      <c r="C33" s="11"/>
      <c r="D33" s="11"/>
      <c r="E33" s="14"/>
      <c r="F33" s="28"/>
    </row>
    <row r="34" spans="1:12" x14ac:dyDescent="0.25">
      <c r="A34" s="13"/>
      <c r="B34" s="11" t="s">
        <v>38</v>
      </c>
      <c r="C34" s="11"/>
      <c r="D34" s="11"/>
      <c r="E34" s="14"/>
      <c r="F34" s="28"/>
    </row>
    <row r="35" spans="1:12" x14ac:dyDescent="0.25">
      <c r="A35" s="13"/>
      <c r="B35" s="11" t="s">
        <v>37</v>
      </c>
      <c r="C35" s="5"/>
      <c r="D35" s="5"/>
      <c r="E35" s="1"/>
    </row>
    <row r="36" spans="1:12" x14ac:dyDescent="0.25">
      <c r="A36" s="8" t="s">
        <v>27</v>
      </c>
      <c r="B36" s="365" t="s">
        <v>28</v>
      </c>
      <c r="C36" s="366"/>
      <c r="D36" s="6"/>
      <c r="E36" s="12" t="s">
        <v>29</v>
      </c>
    </row>
    <row r="37" spans="1:12" x14ac:dyDescent="0.25">
      <c r="A37" s="8">
        <v>1</v>
      </c>
      <c r="B37" s="9" t="s">
        <v>484</v>
      </c>
      <c r="C37" s="61"/>
      <c r="D37" s="6"/>
      <c r="E37" s="91">
        <f>'[3]Пл.181а-21'!$F$10</f>
        <v>82474.61039999999</v>
      </c>
    </row>
    <row r="38" spans="1:12" x14ac:dyDescent="0.25">
      <c r="A38" s="8">
        <v>2</v>
      </c>
      <c r="B38" s="360" t="s">
        <v>380</v>
      </c>
      <c r="C38" s="360"/>
      <c r="D38" s="6"/>
      <c r="E38" s="76">
        <f>'[3]Пл.181а-21'!$F$11</f>
        <v>6344.2008000000005</v>
      </c>
    </row>
    <row r="39" spans="1:12" x14ac:dyDescent="0.25">
      <c r="A39" s="8">
        <v>3</v>
      </c>
      <c r="B39" s="359" t="s">
        <v>381</v>
      </c>
      <c r="C39" s="359"/>
      <c r="D39" s="6"/>
      <c r="E39" s="76">
        <f>'[3]Пл.181а-21'!$F$12</f>
        <v>26585.222399999999</v>
      </c>
    </row>
    <row r="40" spans="1:12" x14ac:dyDescent="0.25">
      <c r="A40" s="8">
        <v>4</v>
      </c>
      <c r="B40" s="31" t="s">
        <v>509</v>
      </c>
      <c r="C40" s="31"/>
      <c r="D40" s="6"/>
      <c r="E40" s="76">
        <f>'[3]Пл.181а-21'!$F$13</f>
        <v>3625.2575999999999</v>
      </c>
    </row>
    <row r="41" spans="1:12" x14ac:dyDescent="0.25">
      <c r="A41" s="8">
        <v>5</v>
      </c>
      <c r="B41" s="359" t="s">
        <v>2</v>
      </c>
      <c r="C41" s="359"/>
      <c r="D41" s="6"/>
      <c r="E41" s="76">
        <v>3461.92</v>
      </c>
      <c r="J41" s="76"/>
      <c r="L41" s="75"/>
    </row>
    <row r="42" spans="1:12" x14ac:dyDescent="0.25">
      <c r="A42" s="8">
        <v>6</v>
      </c>
      <c r="B42" s="359" t="s">
        <v>3</v>
      </c>
      <c r="C42" s="359"/>
      <c r="D42" s="6"/>
      <c r="E42" s="76">
        <v>12000</v>
      </c>
      <c r="J42" s="76"/>
      <c r="L42" s="75"/>
    </row>
    <row r="43" spans="1:12" x14ac:dyDescent="0.25">
      <c r="A43" s="8">
        <v>7</v>
      </c>
      <c r="B43" s="360" t="s">
        <v>30</v>
      </c>
      <c r="C43" s="360"/>
      <c r="D43" s="6"/>
      <c r="E43" s="76">
        <f>'[3]Пл.181а-21'!$F$17</f>
        <v>20845.231199999998</v>
      </c>
    </row>
    <row r="44" spans="1:12" x14ac:dyDescent="0.25">
      <c r="A44" s="8">
        <v>8</v>
      </c>
      <c r="B44" s="359" t="s">
        <v>382</v>
      </c>
      <c r="C44" s="359"/>
      <c r="D44" s="6"/>
      <c r="E44" s="76">
        <v>384.6</v>
      </c>
      <c r="J44" s="76"/>
      <c r="L44" s="75"/>
    </row>
    <row r="45" spans="1:12" x14ac:dyDescent="0.25">
      <c r="A45" s="8">
        <v>9</v>
      </c>
      <c r="B45" s="359" t="s">
        <v>383</v>
      </c>
      <c r="C45" s="359"/>
      <c r="D45" s="6"/>
      <c r="E45" s="76">
        <v>2120</v>
      </c>
      <c r="J45" s="76"/>
      <c r="L45" s="75"/>
    </row>
    <row r="46" spans="1:12" x14ac:dyDescent="0.25">
      <c r="A46" s="8">
        <v>10</v>
      </c>
      <c r="B46" s="428" t="s">
        <v>407</v>
      </c>
      <c r="C46" s="360"/>
      <c r="D46" s="6"/>
      <c r="E46" s="76">
        <v>6609.2</v>
      </c>
      <c r="J46" s="75"/>
      <c r="L46" s="75"/>
    </row>
    <row r="47" spans="1:12" x14ac:dyDescent="0.25">
      <c r="A47" s="8">
        <v>11</v>
      </c>
      <c r="B47" s="359" t="s">
        <v>385</v>
      </c>
      <c r="C47" s="359"/>
      <c r="D47" s="6"/>
      <c r="E47" s="76">
        <f>'[3]Пл.181а-21'!$F$23</f>
        <v>81568.296000000002</v>
      </c>
    </row>
    <row r="48" spans="1:12" x14ac:dyDescent="0.25">
      <c r="A48" s="8">
        <v>12</v>
      </c>
      <c r="B48" s="359" t="s">
        <v>1253</v>
      </c>
      <c r="C48" s="359"/>
      <c r="D48" s="6"/>
      <c r="E48" s="76">
        <v>0</v>
      </c>
      <c r="L48" s="75"/>
    </row>
    <row r="49" spans="1:13" x14ac:dyDescent="0.25">
      <c r="A49" s="8">
        <v>13</v>
      </c>
      <c r="B49" s="359" t="s">
        <v>386</v>
      </c>
      <c r="C49" s="359"/>
      <c r="D49" s="6"/>
      <c r="E49" s="76">
        <v>84589.34</v>
      </c>
      <c r="J49" s="75"/>
      <c r="L49" s="75"/>
    </row>
    <row r="50" spans="1:13" x14ac:dyDescent="0.25">
      <c r="A50" s="8">
        <v>14</v>
      </c>
      <c r="B50" s="359" t="s">
        <v>387</v>
      </c>
      <c r="C50" s="359"/>
      <c r="D50" s="6"/>
      <c r="E50" s="83">
        <v>70994.63</v>
      </c>
      <c r="J50" s="75"/>
      <c r="L50" s="75"/>
      <c r="M50" s="347"/>
    </row>
    <row r="51" spans="1:13" x14ac:dyDescent="0.25">
      <c r="A51" s="8">
        <v>15</v>
      </c>
      <c r="B51" s="359" t="s">
        <v>393</v>
      </c>
      <c r="C51" s="359"/>
      <c r="D51" s="6"/>
      <c r="E51" s="76">
        <f>'[3]Пл.181а-21'!$F$27</f>
        <v>1812.6288</v>
      </c>
    </row>
    <row r="52" spans="1:13" x14ac:dyDescent="0.25">
      <c r="A52" s="8">
        <v>16</v>
      </c>
      <c r="B52" s="359" t="s">
        <v>388</v>
      </c>
      <c r="C52" s="359"/>
      <c r="D52" s="6"/>
      <c r="E52" s="76">
        <v>178124.41</v>
      </c>
      <c r="J52" s="75"/>
      <c r="L52" s="75"/>
    </row>
    <row r="53" spans="1:13" x14ac:dyDescent="0.25">
      <c r="A53" s="8">
        <v>17</v>
      </c>
      <c r="B53" s="359" t="s">
        <v>53</v>
      </c>
      <c r="C53" s="359"/>
      <c r="D53" s="6"/>
      <c r="E53" s="76">
        <v>151958.39999999999</v>
      </c>
      <c r="L53" s="140"/>
    </row>
    <row r="54" spans="1:13" x14ac:dyDescent="0.25">
      <c r="A54" s="8">
        <v>18</v>
      </c>
      <c r="B54" s="362" t="s">
        <v>4</v>
      </c>
      <c r="C54" s="363"/>
      <c r="D54" s="6"/>
      <c r="E54" s="76">
        <f>'[3]Пл.181а-21'!$F$30</f>
        <v>129905.06399999998</v>
      </c>
    </row>
    <row r="55" spans="1:13" x14ac:dyDescent="0.25">
      <c r="A55" s="8">
        <v>19</v>
      </c>
      <c r="B55" s="359" t="s">
        <v>461</v>
      </c>
      <c r="C55" s="359"/>
      <c r="D55" s="6"/>
      <c r="E55" s="76">
        <f>[4]П181а!$E$55</f>
        <v>46614.613175550003</v>
      </c>
      <c r="J55" s="75"/>
      <c r="L55" s="75"/>
    </row>
    <row r="56" spans="1:13" x14ac:dyDescent="0.25">
      <c r="A56" s="8">
        <v>20</v>
      </c>
      <c r="B56" s="362" t="s">
        <v>480</v>
      </c>
      <c r="C56" s="363"/>
      <c r="D56" s="6"/>
      <c r="E56" s="76">
        <v>33616.29</v>
      </c>
      <c r="L56" s="75"/>
    </row>
    <row r="57" spans="1:13" x14ac:dyDescent="0.25">
      <c r="A57" s="8">
        <v>21</v>
      </c>
      <c r="B57" s="362" t="s">
        <v>481</v>
      </c>
      <c r="C57" s="363"/>
      <c r="D57" s="6"/>
      <c r="E57" s="76">
        <v>3439.27</v>
      </c>
      <c r="L57" s="75"/>
    </row>
    <row r="58" spans="1:13" x14ac:dyDescent="0.25">
      <c r="A58" s="8">
        <v>22</v>
      </c>
      <c r="B58" s="362" t="s">
        <v>482</v>
      </c>
      <c r="C58" s="363"/>
      <c r="D58" s="6"/>
      <c r="E58" s="76">
        <v>76238.570000000007</v>
      </c>
      <c r="L58" s="75"/>
    </row>
    <row r="59" spans="1:13" x14ac:dyDescent="0.25">
      <c r="A59" s="8">
        <v>23</v>
      </c>
      <c r="B59" s="362" t="s">
        <v>483</v>
      </c>
      <c r="C59" s="363"/>
      <c r="D59" s="6"/>
      <c r="E59" s="76">
        <v>5842.08</v>
      </c>
      <c r="L59" s="75"/>
    </row>
    <row r="60" spans="1:13" x14ac:dyDescent="0.25">
      <c r="A60" s="8">
        <v>24</v>
      </c>
      <c r="B60" s="364" t="s">
        <v>488</v>
      </c>
      <c r="C60" s="364"/>
      <c r="D60" s="6"/>
      <c r="E60" s="83">
        <f>SUM(E37:E59)</f>
        <v>1029153.8343755502</v>
      </c>
      <c r="J60" s="80"/>
    </row>
    <row r="61" spans="1:13" x14ac:dyDescent="0.25">
      <c r="A61" s="8">
        <v>25</v>
      </c>
      <c r="B61" s="364" t="s">
        <v>507</v>
      </c>
      <c r="C61" s="361"/>
      <c r="D61" s="6"/>
      <c r="E61" s="83">
        <f>B21+E19</f>
        <v>780095.61</v>
      </c>
      <c r="J61" s="100"/>
    </row>
    <row r="62" spans="1:13" x14ac:dyDescent="0.25">
      <c r="F62" s="79"/>
    </row>
    <row r="63" spans="1:13" x14ac:dyDescent="0.25">
      <c r="A63" s="28" t="s">
        <v>31</v>
      </c>
      <c r="B63" s="5" t="s">
        <v>429</v>
      </c>
    </row>
    <row r="64" spans="1:13" x14ac:dyDescent="0.25">
      <c r="B64" s="11" t="s">
        <v>35</v>
      </c>
    </row>
    <row r="65" spans="1:6" x14ac:dyDescent="0.25">
      <c r="A65" s="38" t="s">
        <v>27</v>
      </c>
      <c r="B65" s="36" t="s">
        <v>39</v>
      </c>
      <c r="C65" s="122" t="s">
        <v>42</v>
      </c>
      <c r="D65" s="306" t="s">
        <v>1067</v>
      </c>
      <c r="E65" s="122" t="s">
        <v>43</v>
      </c>
    </row>
    <row r="66" spans="1:6" x14ac:dyDescent="0.25">
      <c r="A66" s="120" t="s">
        <v>9</v>
      </c>
      <c r="B66" s="253" t="s">
        <v>650</v>
      </c>
      <c r="C66" s="309" t="s">
        <v>422</v>
      </c>
      <c r="D66" s="110"/>
      <c r="E66" s="110">
        <v>59105</v>
      </c>
    </row>
    <row r="67" spans="1:6" x14ac:dyDescent="0.25">
      <c r="A67" s="120">
        <v>2</v>
      </c>
      <c r="B67" s="253" t="s">
        <v>692</v>
      </c>
      <c r="C67" s="309" t="s">
        <v>63</v>
      </c>
      <c r="D67" s="315" t="s">
        <v>1083</v>
      </c>
      <c r="E67" s="110">
        <v>60714</v>
      </c>
    </row>
    <row r="68" spans="1:6" x14ac:dyDescent="0.25">
      <c r="A68" s="120">
        <v>3</v>
      </c>
      <c r="B68" s="253"/>
      <c r="C68" s="309"/>
      <c r="D68" s="110"/>
      <c r="E68" s="110"/>
    </row>
    <row r="69" spans="1:6" x14ac:dyDescent="0.25">
      <c r="A69" s="28" t="s">
        <v>32</v>
      </c>
      <c r="B69" s="28" t="s">
        <v>44</v>
      </c>
      <c r="C69" s="28"/>
      <c r="D69" s="28"/>
      <c r="E69" s="28"/>
      <c r="F69" s="28"/>
    </row>
    <row r="70" spans="1:6" x14ac:dyDescent="0.25">
      <c r="B70" s="28" t="s">
        <v>60</v>
      </c>
      <c r="C70" s="28"/>
      <c r="D70" s="28"/>
      <c r="E70" s="28"/>
      <c r="F70" s="28"/>
    </row>
    <row r="71" spans="1:6" x14ac:dyDescent="0.25">
      <c r="B71" s="28" t="s">
        <v>59</v>
      </c>
      <c r="C71" s="28"/>
      <c r="D71" s="28"/>
      <c r="E71" s="28"/>
      <c r="F71" s="28"/>
    </row>
    <row r="72" spans="1:6" x14ac:dyDescent="0.25">
      <c r="B72" s="51" t="s">
        <v>54</v>
      </c>
      <c r="C72" s="29"/>
      <c r="D72" s="29"/>
      <c r="E72" s="29"/>
      <c r="F72" s="29"/>
    </row>
    <row r="73" spans="1:6" x14ac:dyDescent="0.25">
      <c r="B73" s="60" t="s">
        <v>58</v>
      </c>
      <c r="C73" s="29"/>
      <c r="D73" s="29"/>
      <c r="E73" s="29"/>
      <c r="F73" s="29"/>
    </row>
    <row r="74" spans="1:6" x14ac:dyDescent="0.25">
      <c r="B74" s="60" t="s">
        <v>122</v>
      </c>
      <c r="C74" s="29"/>
      <c r="D74" s="29"/>
      <c r="E74" s="29"/>
      <c r="F74" s="29"/>
    </row>
    <row r="75" spans="1:6" ht="15.75" x14ac:dyDescent="0.25">
      <c r="B75" s="60" t="s">
        <v>120</v>
      </c>
      <c r="E75" s="278">
        <v>921895.24</v>
      </c>
      <c r="F75" s="29"/>
    </row>
    <row r="76" spans="1:6" ht="15.75" x14ac:dyDescent="0.25">
      <c r="B76" s="60" t="s">
        <v>121</v>
      </c>
      <c r="E76" s="278">
        <v>1098000</v>
      </c>
      <c r="F76" s="29"/>
    </row>
    <row r="79" spans="1:6" x14ac:dyDescent="0.25">
      <c r="B79" s="176" t="s">
        <v>535</v>
      </c>
    </row>
    <row r="92" spans="1:1" x14ac:dyDescent="0.25">
      <c r="A92" t="s">
        <v>5</v>
      </c>
    </row>
  </sheetData>
  <mergeCells count="29">
    <mergeCell ref="B43:C43"/>
    <mergeCell ref="B44:C44"/>
    <mergeCell ref="B45:C45"/>
    <mergeCell ref="B46:C46"/>
    <mergeCell ref="B47:C47"/>
    <mergeCell ref="B36:C36"/>
    <mergeCell ref="B38:C38"/>
    <mergeCell ref="B39:C39"/>
    <mergeCell ref="B41:C41"/>
    <mergeCell ref="B42:C42"/>
    <mergeCell ref="B11:F11"/>
    <mergeCell ref="B12:F12"/>
    <mergeCell ref="B5:E5"/>
    <mergeCell ref="B9:C9"/>
    <mergeCell ref="B10:E10"/>
    <mergeCell ref="B48:C48"/>
    <mergeCell ref="B54:C54"/>
    <mergeCell ref="B55:C55"/>
    <mergeCell ref="B60:C60"/>
    <mergeCell ref="B61:C61"/>
    <mergeCell ref="B49:C49"/>
    <mergeCell ref="B50:C50"/>
    <mergeCell ref="B51:C51"/>
    <mergeCell ref="B52:C52"/>
    <mergeCell ref="B53:C53"/>
    <mergeCell ref="B56:C56"/>
    <mergeCell ref="B57:C57"/>
    <mergeCell ref="B58:C58"/>
    <mergeCell ref="B59:C59"/>
  </mergeCells>
  <pageMargins left="0.69930555555555596" right="0.69930555555555596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Лист53">
    <tabColor rgb="FF92D050"/>
  </sheetPr>
  <dimension ref="A1:K93"/>
  <sheetViews>
    <sheetView topLeftCell="A55" workbookViewId="0">
      <selection activeCell="J65" sqref="J6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140625" customWidth="1"/>
    <col min="6" max="6" width="10" customWidth="1"/>
    <col min="9" max="9" width="9.5703125" bestFit="1" customWidth="1"/>
    <col min="11" max="11" width="12.425781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561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92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2">
        <v>229612.7</v>
      </c>
    </row>
    <row r="14" spans="1:6" x14ac:dyDescent="0.25">
      <c r="A14" s="13" t="s">
        <v>14</v>
      </c>
      <c r="B14" s="5" t="s">
        <v>490</v>
      </c>
      <c r="C14" s="5"/>
      <c r="D14" s="18"/>
      <c r="E14" s="82">
        <f>[4]П187!$E$14</f>
        <v>-42724.91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938051.47</v>
      </c>
    </row>
    <row r="18" spans="1:6" x14ac:dyDescent="0.25">
      <c r="A18" s="13"/>
      <c r="B18" s="25" t="s">
        <v>19</v>
      </c>
      <c r="C18" s="26"/>
      <c r="D18" s="27"/>
      <c r="E18" s="15">
        <v>943159.25</v>
      </c>
    </row>
    <row r="19" spans="1:6" x14ac:dyDescent="0.25">
      <c r="A19" s="13"/>
      <c r="B19" s="25" t="s">
        <v>20</v>
      </c>
      <c r="C19" s="26"/>
      <c r="D19" s="27"/>
      <c r="E19" s="16">
        <v>943159.25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18075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982</v>
      </c>
      <c r="C23" s="62"/>
      <c r="D23" s="65"/>
      <c r="E23" s="65">
        <v>4882.43</v>
      </c>
      <c r="F23" s="266"/>
    </row>
    <row r="24" spans="1:6" x14ac:dyDescent="0.25">
      <c r="A24" s="13"/>
      <c r="B24" s="62" t="s">
        <v>369</v>
      </c>
      <c r="C24" s="62"/>
      <c r="D24" s="65"/>
      <c r="E24" s="65">
        <v>22154.66</v>
      </c>
    </row>
    <row r="25" spans="1:6" x14ac:dyDescent="0.25">
      <c r="A25" s="13"/>
      <c r="B25" s="62" t="s">
        <v>983</v>
      </c>
      <c r="C25" s="62"/>
      <c r="D25" s="65"/>
      <c r="E25" s="65">
        <v>5647.05</v>
      </c>
    </row>
    <row r="26" spans="1:6" x14ac:dyDescent="0.25">
      <c r="A26" s="13"/>
      <c r="B26" s="62" t="s">
        <v>984</v>
      </c>
      <c r="C26" s="62"/>
      <c r="D26" s="65"/>
      <c r="E26" s="65">
        <v>6982.53</v>
      </c>
    </row>
    <row r="27" spans="1:6" x14ac:dyDescent="0.25">
      <c r="A27" s="13"/>
      <c r="B27" s="62" t="s">
        <v>985</v>
      </c>
      <c r="C27" s="62"/>
      <c r="D27" s="65"/>
      <c r="E27" s="65">
        <v>12570.3</v>
      </c>
    </row>
    <row r="28" spans="1:6" x14ac:dyDescent="0.25">
      <c r="A28" s="13"/>
      <c r="B28" s="62" t="s">
        <v>370</v>
      </c>
      <c r="C28" s="62"/>
      <c r="D28" s="65"/>
      <c r="E28" s="65">
        <v>29859.69</v>
      </c>
    </row>
    <row r="29" spans="1:6" x14ac:dyDescent="0.25">
      <c r="A29" s="13"/>
      <c r="B29" s="62" t="s">
        <v>986</v>
      </c>
      <c r="C29" s="62"/>
      <c r="D29" s="65"/>
      <c r="E29" s="65">
        <v>17667.88</v>
      </c>
    </row>
    <row r="30" spans="1:6" x14ac:dyDescent="0.25">
      <c r="A30" s="13"/>
      <c r="B30" s="62" t="s">
        <v>987</v>
      </c>
      <c r="C30" s="62"/>
      <c r="D30" s="65"/>
      <c r="E30" s="65">
        <v>6070.64</v>
      </c>
    </row>
    <row r="31" spans="1:6" x14ac:dyDescent="0.25">
      <c r="A31" s="13"/>
      <c r="B31" s="62" t="s">
        <v>988</v>
      </c>
      <c r="C31" s="62"/>
      <c r="D31" s="65"/>
      <c r="E31" s="65">
        <v>7121.61</v>
      </c>
    </row>
    <row r="32" spans="1:6" x14ac:dyDescent="0.25">
      <c r="A32" s="13"/>
      <c r="B32" s="62" t="s">
        <v>371</v>
      </c>
      <c r="C32" s="62"/>
      <c r="D32" s="65"/>
      <c r="E32" s="65">
        <v>14831.21</v>
      </c>
    </row>
    <row r="33" spans="1:11" x14ac:dyDescent="0.25">
      <c r="A33" s="13" t="s">
        <v>24</v>
      </c>
      <c r="B33" s="11" t="s">
        <v>36</v>
      </c>
      <c r="C33" s="11"/>
      <c r="D33" s="11"/>
      <c r="E33" s="14"/>
      <c r="F33" s="28"/>
    </row>
    <row r="34" spans="1:11" x14ac:dyDescent="0.25">
      <c r="A34" s="13"/>
      <c r="B34" s="11" t="s">
        <v>38</v>
      </c>
      <c r="C34" s="11"/>
      <c r="D34" s="11"/>
      <c r="E34" s="14"/>
      <c r="F34" s="28"/>
    </row>
    <row r="35" spans="1:11" x14ac:dyDescent="0.25">
      <c r="A35" s="13"/>
      <c r="B35" s="11" t="s">
        <v>37</v>
      </c>
      <c r="C35" s="5"/>
      <c r="D35" s="5"/>
      <c r="E35" s="1"/>
    </row>
    <row r="36" spans="1:11" x14ac:dyDescent="0.25">
      <c r="A36" s="13"/>
      <c r="B36" s="24" t="s">
        <v>25</v>
      </c>
      <c r="C36" s="5"/>
      <c r="D36" s="5"/>
      <c r="E36" s="1"/>
    </row>
    <row r="37" spans="1:11" x14ac:dyDescent="0.25">
      <c r="A37" s="13"/>
      <c r="B37" s="24" t="s">
        <v>26</v>
      </c>
      <c r="C37" s="5"/>
      <c r="D37" s="5"/>
      <c r="E37" s="1"/>
    </row>
    <row r="38" spans="1:11" x14ac:dyDescent="0.25">
      <c r="A38" s="13"/>
      <c r="B38" s="24"/>
      <c r="C38" s="5"/>
      <c r="D38" s="5"/>
      <c r="E38" s="1"/>
    </row>
    <row r="39" spans="1:11" x14ac:dyDescent="0.25">
      <c r="A39" s="8" t="s">
        <v>27</v>
      </c>
      <c r="B39" s="365" t="s">
        <v>28</v>
      </c>
      <c r="C39" s="366"/>
      <c r="D39" s="6"/>
      <c r="E39" s="12" t="s">
        <v>29</v>
      </c>
    </row>
    <row r="40" spans="1:11" x14ac:dyDescent="0.25">
      <c r="A40" s="8">
        <v>1</v>
      </c>
      <c r="B40" s="9" t="s">
        <v>484</v>
      </c>
      <c r="C40" s="61"/>
      <c r="D40" s="6"/>
      <c r="E40" s="91">
        <f>'[3]Пл187-21'!$F$10</f>
        <v>164499.66</v>
      </c>
    </row>
    <row r="41" spans="1:11" x14ac:dyDescent="0.25">
      <c r="A41" s="8">
        <v>2</v>
      </c>
      <c r="B41" s="360" t="s">
        <v>380</v>
      </c>
      <c r="C41" s="360"/>
      <c r="D41" s="6"/>
      <c r="E41" s="92">
        <f>'[3]Пл187-21'!$F$11</f>
        <v>6661.98</v>
      </c>
    </row>
    <row r="42" spans="1:11" x14ac:dyDescent="0.25">
      <c r="A42" s="8">
        <v>3</v>
      </c>
      <c r="B42" s="359" t="s">
        <v>381</v>
      </c>
      <c r="C42" s="359"/>
      <c r="D42" s="6"/>
      <c r="E42" s="76">
        <f>'[3]Пл187-21'!$F$12</f>
        <v>41509.26</v>
      </c>
    </row>
    <row r="43" spans="1:11" x14ac:dyDescent="0.25">
      <c r="A43" s="8">
        <v>4</v>
      </c>
      <c r="B43" s="31" t="s">
        <v>509</v>
      </c>
      <c r="C43" s="31"/>
      <c r="D43" s="6"/>
      <c r="E43" s="76">
        <f>'[3]Пл187-21'!$F$13</f>
        <v>24085.62</v>
      </c>
    </row>
    <row r="44" spans="1:11" x14ac:dyDescent="0.25">
      <c r="A44" s="8">
        <v>5</v>
      </c>
      <c r="B44" s="359" t="s">
        <v>2</v>
      </c>
      <c r="C44" s="359"/>
      <c r="D44" s="6"/>
      <c r="E44" s="76">
        <v>4888.3999999999996</v>
      </c>
      <c r="I44" s="76"/>
      <c r="K44" s="75"/>
    </row>
    <row r="45" spans="1:11" x14ac:dyDescent="0.25">
      <c r="A45" s="8">
        <v>6</v>
      </c>
      <c r="B45" s="359" t="s">
        <v>3</v>
      </c>
      <c r="C45" s="359"/>
      <c r="D45" s="6"/>
      <c r="E45" s="76">
        <v>17600</v>
      </c>
      <c r="I45" s="76"/>
      <c r="K45" s="75"/>
    </row>
    <row r="46" spans="1:11" x14ac:dyDescent="0.25">
      <c r="A46" s="8">
        <v>7</v>
      </c>
      <c r="B46" s="360" t="s">
        <v>30</v>
      </c>
      <c r="C46" s="360"/>
      <c r="D46" s="6"/>
      <c r="E46" s="76">
        <f>'[3]Пл187-21'!$F$17</f>
        <v>35872.199999999997</v>
      </c>
    </row>
    <row r="47" spans="1:11" x14ac:dyDescent="0.25">
      <c r="A47" s="8">
        <v>8</v>
      </c>
      <c r="B47" s="359" t="s">
        <v>382</v>
      </c>
      <c r="C47" s="359"/>
      <c r="D47" s="6"/>
      <c r="E47" s="76">
        <v>480.75</v>
      </c>
      <c r="I47" s="76"/>
      <c r="K47" s="75"/>
    </row>
    <row r="48" spans="1:11" x14ac:dyDescent="0.25">
      <c r="A48" s="8">
        <v>9</v>
      </c>
      <c r="B48" s="359" t="s">
        <v>383</v>
      </c>
      <c r="C48" s="359"/>
      <c r="D48" s="6"/>
      <c r="E48" s="76">
        <v>3740</v>
      </c>
      <c r="I48" s="76"/>
      <c r="K48" s="75"/>
    </row>
    <row r="49" spans="1:11" x14ac:dyDescent="0.25">
      <c r="A49" s="8">
        <v>10</v>
      </c>
      <c r="B49" s="360" t="s">
        <v>384</v>
      </c>
      <c r="C49" s="360"/>
      <c r="D49" s="6"/>
      <c r="E49" s="76">
        <v>512.46</v>
      </c>
      <c r="I49" s="75"/>
      <c r="K49" s="75"/>
    </row>
    <row r="50" spans="1:11" x14ac:dyDescent="0.25">
      <c r="A50" s="8">
        <v>11</v>
      </c>
      <c r="B50" s="359" t="s">
        <v>385</v>
      </c>
      <c r="C50" s="359"/>
      <c r="D50" s="6"/>
      <c r="E50" s="76">
        <f>'[3]Пл187-21'!$F$24</f>
        <v>145026.18</v>
      </c>
    </row>
    <row r="51" spans="1:11" x14ac:dyDescent="0.25">
      <c r="A51" s="8">
        <v>12</v>
      </c>
      <c r="B51" s="359" t="s">
        <v>414</v>
      </c>
      <c r="C51" s="359"/>
      <c r="D51" s="6"/>
      <c r="E51" s="76">
        <v>5602.27</v>
      </c>
      <c r="I51" s="75"/>
      <c r="K51" s="75"/>
    </row>
    <row r="52" spans="1:11" x14ac:dyDescent="0.25">
      <c r="A52" s="8">
        <v>13</v>
      </c>
      <c r="B52" s="359" t="s">
        <v>407</v>
      </c>
      <c r="C52" s="359"/>
      <c r="D52" s="6"/>
      <c r="E52" s="83">
        <v>68000</v>
      </c>
      <c r="I52" s="75"/>
      <c r="K52" s="75"/>
    </row>
    <row r="53" spans="1:11" x14ac:dyDescent="0.25">
      <c r="A53" s="8">
        <v>14</v>
      </c>
      <c r="B53" s="359" t="s">
        <v>411</v>
      </c>
      <c r="C53" s="359"/>
      <c r="D53" s="6"/>
      <c r="E53" s="76">
        <v>6884.7</v>
      </c>
      <c r="I53" s="75"/>
      <c r="K53" s="75"/>
    </row>
    <row r="54" spans="1:11" x14ac:dyDescent="0.25">
      <c r="A54" s="8">
        <v>15</v>
      </c>
      <c r="B54" s="359" t="s">
        <v>388</v>
      </c>
      <c r="C54" s="359"/>
      <c r="D54" s="6"/>
      <c r="E54" s="76">
        <v>405259.34</v>
      </c>
      <c r="I54" s="75"/>
      <c r="K54" s="75"/>
    </row>
    <row r="55" spans="1:11" x14ac:dyDescent="0.25">
      <c r="A55" s="8">
        <v>16</v>
      </c>
      <c r="B55" s="362" t="s">
        <v>4</v>
      </c>
      <c r="C55" s="363"/>
      <c r="D55" s="6"/>
      <c r="E55" s="76">
        <f>'[3]Пл187-21'!$F$27</f>
        <v>207546.3</v>
      </c>
    </row>
    <row r="56" spans="1:11" x14ac:dyDescent="0.25">
      <c r="A56" s="8">
        <v>17</v>
      </c>
      <c r="B56" s="359" t="s">
        <v>460</v>
      </c>
      <c r="C56" s="359"/>
      <c r="D56" s="6"/>
      <c r="E56" s="76">
        <f>[4]П187!$E$56</f>
        <v>57438.552608750004</v>
      </c>
      <c r="I56" s="75"/>
      <c r="K56" s="75"/>
    </row>
    <row r="57" spans="1:11" x14ac:dyDescent="0.25">
      <c r="A57" s="8">
        <v>18</v>
      </c>
      <c r="B57" s="362" t="s">
        <v>480</v>
      </c>
      <c r="C57" s="363"/>
      <c r="D57" s="6"/>
      <c r="E57" s="76">
        <v>115426.02</v>
      </c>
      <c r="K57" s="75"/>
    </row>
    <row r="58" spans="1:11" x14ac:dyDescent="0.25">
      <c r="A58" s="8">
        <v>19</v>
      </c>
      <c r="B58" s="362" t="s">
        <v>481</v>
      </c>
      <c r="C58" s="363"/>
      <c r="D58" s="6"/>
      <c r="E58" s="76">
        <v>11806.48</v>
      </c>
      <c r="K58" s="75"/>
    </row>
    <row r="59" spans="1:11" x14ac:dyDescent="0.25">
      <c r="A59" s="8">
        <v>20</v>
      </c>
      <c r="B59" s="362" t="s">
        <v>482</v>
      </c>
      <c r="C59" s="363"/>
      <c r="D59" s="6"/>
      <c r="E59" s="76">
        <v>68976.36</v>
      </c>
      <c r="K59" s="75"/>
    </row>
    <row r="60" spans="1:11" x14ac:dyDescent="0.25">
      <c r="A60" s="8">
        <v>21</v>
      </c>
      <c r="B60" s="362" t="s">
        <v>483</v>
      </c>
      <c r="C60" s="363"/>
      <c r="D60" s="6"/>
      <c r="E60" s="76">
        <v>20059.22</v>
      </c>
      <c r="K60" s="75"/>
    </row>
    <row r="61" spans="1:11" x14ac:dyDescent="0.25">
      <c r="A61" s="8">
        <v>22</v>
      </c>
      <c r="B61" s="364" t="s">
        <v>488</v>
      </c>
      <c r="C61" s="364"/>
      <c r="D61" s="6"/>
      <c r="E61" s="83">
        <f>SUM(E40:E60)</f>
        <v>1411875.7526087502</v>
      </c>
      <c r="I61" s="80"/>
    </row>
    <row r="62" spans="1:11" x14ac:dyDescent="0.25">
      <c r="A62" s="8">
        <v>23</v>
      </c>
      <c r="B62" s="364" t="s">
        <v>507</v>
      </c>
      <c r="C62" s="361"/>
      <c r="D62" s="6"/>
      <c r="E62" s="83">
        <f>B21+E19</f>
        <v>961234.25</v>
      </c>
      <c r="I62" s="100"/>
      <c r="J62" s="75"/>
    </row>
    <row r="63" spans="1:11" x14ac:dyDescent="0.25">
      <c r="F63" s="79"/>
    </row>
    <row r="64" spans="1:11" x14ac:dyDescent="0.25">
      <c r="A64" s="28" t="s">
        <v>31</v>
      </c>
      <c r="B64" s="28" t="s">
        <v>44</v>
      </c>
      <c r="C64" s="28"/>
      <c r="D64" s="28"/>
      <c r="E64" s="28"/>
      <c r="F64" s="28"/>
    </row>
    <row r="65" spans="1:6" x14ac:dyDescent="0.25">
      <c r="B65" s="28" t="s">
        <v>45</v>
      </c>
      <c r="C65" s="28"/>
      <c r="D65" s="28"/>
      <c r="E65" s="28"/>
      <c r="F65" s="28"/>
    </row>
    <row r="66" spans="1:6" x14ac:dyDescent="0.25">
      <c r="B66" s="28" t="s">
        <v>46</v>
      </c>
      <c r="C66" s="28"/>
      <c r="D66" s="28"/>
      <c r="E66" s="28"/>
      <c r="F66" s="28"/>
    </row>
    <row r="67" spans="1:6" x14ac:dyDescent="0.25">
      <c r="B67" s="54" t="s">
        <v>81</v>
      </c>
      <c r="C67" s="29"/>
      <c r="D67" s="29"/>
      <c r="E67" s="29"/>
      <c r="F67" s="29"/>
    </row>
    <row r="68" spans="1:6" x14ac:dyDescent="0.25">
      <c r="B68" s="60" t="s">
        <v>123</v>
      </c>
      <c r="C68" s="29"/>
      <c r="D68" s="29"/>
      <c r="E68" s="29"/>
      <c r="F68" s="29"/>
    </row>
    <row r="69" spans="1:6" x14ac:dyDescent="0.25">
      <c r="B69" s="60" t="s">
        <v>113</v>
      </c>
      <c r="C69" s="29"/>
      <c r="D69" s="29"/>
      <c r="E69" s="29"/>
      <c r="F69" s="29"/>
    </row>
    <row r="71" spans="1:6" x14ac:dyDescent="0.25">
      <c r="A71" s="28">
        <v>7</v>
      </c>
      <c r="B71" s="11" t="s">
        <v>34</v>
      </c>
    </row>
    <row r="72" spans="1:6" x14ac:dyDescent="0.25">
      <c r="B72" s="11" t="s">
        <v>35</v>
      </c>
    </row>
    <row r="73" spans="1:6" x14ac:dyDescent="0.25">
      <c r="A73" s="38" t="s">
        <v>27</v>
      </c>
      <c r="B73" s="36" t="s">
        <v>39</v>
      </c>
      <c r="C73" s="33" t="s">
        <v>42</v>
      </c>
      <c r="D73" s="298" t="s">
        <v>1067</v>
      </c>
      <c r="E73" s="33" t="s">
        <v>43</v>
      </c>
    </row>
    <row r="74" spans="1:6" x14ac:dyDescent="0.25">
      <c r="A74" s="119" t="s">
        <v>9</v>
      </c>
      <c r="B74" s="254" t="s">
        <v>702</v>
      </c>
      <c r="C74" s="252" t="s">
        <v>434</v>
      </c>
      <c r="D74" s="57">
        <v>13</v>
      </c>
      <c r="E74" s="57">
        <v>5959</v>
      </c>
    </row>
    <row r="75" spans="1:6" ht="30" x14ac:dyDescent="0.25">
      <c r="A75" s="120" t="s">
        <v>13</v>
      </c>
      <c r="B75" s="256" t="s">
        <v>703</v>
      </c>
      <c r="C75" s="253" t="s">
        <v>434</v>
      </c>
      <c r="D75" s="110">
        <v>12</v>
      </c>
      <c r="E75" s="110">
        <v>14436</v>
      </c>
    </row>
    <row r="76" spans="1:6" x14ac:dyDescent="0.25">
      <c r="A76" s="110">
        <v>3</v>
      </c>
      <c r="B76" s="257" t="s">
        <v>709</v>
      </c>
      <c r="C76" s="258" t="s">
        <v>434</v>
      </c>
      <c r="D76" s="110">
        <v>11</v>
      </c>
      <c r="E76" s="110">
        <v>93531</v>
      </c>
    </row>
    <row r="77" spans="1:6" ht="30" x14ac:dyDescent="0.25">
      <c r="A77" s="110">
        <v>4</v>
      </c>
      <c r="B77" s="257" t="s">
        <v>705</v>
      </c>
      <c r="C77" s="258" t="s">
        <v>436</v>
      </c>
      <c r="D77" s="110">
        <v>8</v>
      </c>
      <c r="E77" s="110">
        <v>14436</v>
      </c>
    </row>
    <row r="78" spans="1:6" x14ac:dyDescent="0.25">
      <c r="A78" s="110">
        <v>5</v>
      </c>
      <c r="B78" s="257" t="s">
        <v>661</v>
      </c>
      <c r="C78" s="258" t="s">
        <v>436</v>
      </c>
      <c r="D78" s="110">
        <v>7</v>
      </c>
      <c r="E78" s="110">
        <v>93531</v>
      </c>
    </row>
    <row r="79" spans="1:6" ht="30" x14ac:dyDescent="0.25">
      <c r="A79" s="110">
        <v>6</v>
      </c>
      <c r="B79" s="257" t="s">
        <v>710</v>
      </c>
      <c r="C79" s="258" t="s">
        <v>444</v>
      </c>
      <c r="D79" s="110">
        <v>4</v>
      </c>
      <c r="E79" s="110">
        <v>20232</v>
      </c>
    </row>
    <row r="80" spans="1:6" x14ac:dyDescent="0.25">
      <c r="A80" s="110">
        <v>7</v>
      </c>
      <c r="B80" s="299" t="s">
        <v>1062</v>
      </c>
      <c r="C80" s="297" t="s">
        <v>421</v>
      </c>
      <c r="D80" s="110">
        <v>13</v>
      </c>
      <c r="E80" s="110">
        <v>9850</v>
      </c>
    </row>
    <row r="81" spans="1:5" x14ac:dyDescent="0.25">
      <c r="A81" s="110">
        <v>8</v>
      </c>
      <c r="B81" s="299" t="s">
        <v>1061</v>
      </c>
      <c r="C81" s="297" t="s">
        <v>426</v>
      </c>
      <c r="D81" s="110">
        <v>8</v>
      </c>
      <c r="E81" s="110">
        <v>14700</v>
      </c>
    </row>
    <row r="82" spans="1:5" x14ac:dyDescent="0.25">
      <c r="A82" s="110">
        <v>9</v>
      </c>
      <c r="B82" s="323" t="s">
        <v>1192</v>
      </c>
      <c r="C82" s="324" t="s">
        <v>434</v>
      </c>
      <c r="D82" s="110">
        <v>41</v>
      </c>
      <c r="E82" s="110">
        <v>7300</v>
      </c>
    </row>
    <row r="83" spans="1:5" x14ac:dyDescent="0.25">
      <c r="A83" s="110">
        <v>10</v>
      </c>
      <c r="B83" s="323" t="s">
        <v>1212</v>
      </c>
      <c r="C83" s="324" t="s">
        <v>436</v>
      </c>
      <c r="D83" s="110">
        <v>22</v>
      </c>
      <c r="E83" s="110">
        <v>3700</v>
      </c>
    </row>
    <row r="84" spans="1:5" x14ac:dyDescent="0.25">
      <c r="A84" s="110">
        <v>11</v>
      </c>
      <c r="B84" s="323" t="s">
        <v>1229</v>
      </c>
      <c r="C84" s="324" t="s">
        <v>428</v>
      </c>
      <c r="D84" s="110">
        <v>113</v>
      </c>
      <c r="E84" s="110">
        <v>68000</v>
      </c>
    </row>
    <row r="85" spans="1:5" x14ac:dyDescent="0.25">
      <c r="A85" s="110"/>
      <c r="B85" s="323"/>
      <c r="C85" s="324"/>
      <c r="D85" s="110"/>
      <c r="E85" s="110"/>
    </row>
    <row r="87" spans="1:5" x14ac:dyDescent="0.25">
      <c r="B87" s="176" t="s">
        <v>535</v>
      </c>
    </row>
    <row r="93" spans="1:5" x14ac:dyDescent="0.25">
      <c r="A93" t="s">
        <v>5</v>
      </c>
    </row>
  </sheetData>
  <mergeCells count="27">
    <mergeCell ref="B5:E5"/>
    <mergeCell ref="B9:C9"/>
    <mergeCell ref="B10:E10"/>
    <mergeCell ref="B39:C39"/>
    <mergeCell ref="B41:C41"/>
    <mergeCell ref="B51:C51"/>
    <mergeCell ref="B52:C52"/>
    <mergeCell ref="B53:C53"/>
    <mergeCell ref="B54:C54"/>
    <mergeCell ref="B11:F11"/>
    <mergeCell ref="B12:F12"/>
    <mergeCell ref="B42:C42"/>
    <mergeCell ref="B44:C44"/>
    <mergeCell ref="B45:C45"/>
    <mergeCell ref="B46:C46"/>
    <mergeCell ref="B47:C47"/>
    <mergeCell ref="B48:C48"/>
    <mergeCell ref="B49:C49"/>
    <mergeCell ref="B50:C50"/>
    <mergeCell ref="B55:C55"/>
    <mergeCell ref="B56:C56"/>
    <mergeCell ref="B61:C61"/>
    <mergeCell ref="B62:C62"/>
    <mergeCell ref="B57:C57"/>
    <mergeCell ref="B58:C58"/>
    <mergeCell ref="B59:C59"/>
    <mergeCell ref="B60:C60"/>
  </mergeCells>
  <pageMargins left="0.69930555555555596" right="0.69930555555555596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Лист54">
    <tabColor rgb="FF92D050"/>
  </sheetPr>
  <dimension ref="A1:K88"/>
  <sheetViews>
    <sheetView topLeftCell="A49" workbookViewId="0">
      <selection activeCell="I66" sqref="I6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7109375" customWidth="1"/>
    <col min="6" max="6" width="10" customWidth="1"/>
    <col min="9" max="9" width="9.5703125" bestFit="1" customWidth="1"/>
    <col min="11" max="11" width="10.285156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562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109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8"/>
      <c r="E13" s="82">
        <v>595210.21</v>
      </c>
    </row>
    <row r="14" spans="1:6" x14ac:dyDescent="0.25">
      <c r="A14" s="13" t="s">
        <v>14</v>
      </c>
      <c r="B14" s="5" t="s">
        <v>490</v>
      </c>
      <c r="C14" s="5"/>
      <c r="D14" s="18"/>
      <c r="E14" s="82">
        <f>[4]П191!$E$14</f>
        <v>354438.57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801315.77</v>
      </c>
    </row>
    <row r="18" spans="1:6" x14ac:dyDescent="0.25">
      <c r="A18" s="13"/>
      <c r="B18" s="25" t="s">
        <v>19</v>
      </c>
      <c r="C18" s="26"/>
      <c r="D18" s="27"/>
      <c r="E18" s="15">
        <v>841808.53</v>
      </c>
    </row>
    <row r="19" spans="1:6" x14ac:dyDescent="0.25">
      <c r="A19" s="13"/>
      <c r="B19" s="25" t="s">
        <v>20</v>
      </c>
      <c r="C19" s="26"/>
      <c r="D19" s="27"/>
      <c r="E19" s="16">
        <v>841808.53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16260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372</v>
      </c>
      <c r="C23" s="62"/>
      <c r="D23" s="65"/>
      <c r="E23" s="65">
        <v>66346.7</v>
      </c>
      <c r="F23" s="266"/>
    </row>
    <row r="24" spans="1:6" x14ac:dyDescent="0.25">
      <c r="A24" s="13"/>
      <c r="B24" s="62" t="s">
        <v>373</v>
      </c>
      <c r="C24" s="62"/>
      <c r="D24" s="65"/>
      <c r="E24" s="65">
        <v>142501.26999999999</v>
      </c>
    </row>
    <row r="25" spans="1:6" x14ac:dyDescent="0.25">
      <c r="A25" s="13"/>
      <c r="B25" s="62" t="s">
        <v>374</v>
      </c>
      <c r="C25" s="62"/>
      <c r="D25" s="65"/>
      <c r="E25" s="65">
        <v>9233.91</v>
      </c>
    </row>
    <row r="26" spans="1:6" x14ac:dyDescent="0.25">
      <c r="A26" s="13"/>
      <c r="B26" s="62" t="s">
        <v>375</v>
      </c>
      <c r="C26" s="62"/>
      <c r="D26" s="65"/>
      <c r="E26" s="65">
        <v>38875.94</v>
      </c>
    </row>
    <row r="27" spans="1:6" x14ac:dyDescent="0.25">
      <c r="A27" s="13"/>
      <c r="B27" s="62" t="s">
        <v>989</v>
      </c>
      <c r="C27" s="62"/>
      <c r="D27" s="65"/>
      <c r="E27" s="65">
        <v>15781.88</v>
      </c>
    </row>
    <row r="28" spans="1:6" x14ac:dyDescent="0.25">
      <c r="A28" s="13"/>
      <c r="B28" s="62" t="s">
        <v>376</v>
      </c>
      <c r="C28" s="62"/>
      <c r="D28" s="65"/>
      <c r="E28" s="65">
        <v>38588.44</v>
      </c>
    </row>
    <row r="29" spans="1:6" x14ac:dyDescent="0.25">
      <c r="A29" s="13"/>
      <c r="B29" s="62" t="s">
        <v>377</v>
      </c>
      <c r="C29" s="62"/>
      <c r="D29" s="65"/>
      <c r="E29" s="65">
        <v>55034.85</v>
      </c>
    </row>
    <row r="30" spans="1:6" x14ac:dyDescent="0.25">
      <c r="A30" s="13"/>
      <c r="B30" s="62" t="s">
        <v>378</v>
      </c>
      <c r="C30" s="62"/>
      <c r="D30" s="65"/>
      <c r="E30" s="65">
        <v>39365.050000000003</v>
      </c>
    </row>
    <row r="31" spans="1:6" x14ac:dyDescent="0.25">
      <c r="A31" s="13"/>
      <c r="B31" s="62" t="s">
        <v>379</v>
      </c>
      <c r="C31" s="62"/>
      <c r="D31" s="65"/>
      <c r="E31" s="65">
        <v>123899.39</v>
      </c>
    </row>
    <row r="32" spans="1:6" x14ac:dyDescent="0.25">
      <c r="A32" s="13"/>
      <c r="B32" s="62" t="s">
        <v>379</v>
      </c>
      <c r="C32" s="63"/>
      <c r="D32" s="64"/>
      <c r="E32" s="65">
        <v>109320.98</v>
      </c>
    </row>
    <row r="33" spans="1:11" x14ac:dyDescent="0.25">
      <c r="A33" s="13"/>
      <c r="B33" s="62"/>
      <c r="C33" s="63"/>
      <c r="D33" s="64"/>
      <c r="E33" s="65"/>
    </row>
    <row r="34" spans="1:11" x14ac:dyDescent="0.25">
      <c r="A34" s="13" t="s">
        <v>24</v>
      </c>
      <c r="B34" s="11" t="s">
        <v>36</v>
      </c>
      <c r="C34" s="11"/>
      <c r="D34" s="11"/>
      <c r="E34" s="14"/>
      <c r="F34" s="28"/>
    </row>
    <row r="35" spans="1:11" x14ac:dyDescent="0.25">
      <c r="A35" s="13"/>
      <c r="B35" s="11" t="s">
        <v>38</v>
      </c>
      <c r="C35" s="11"/>
      <c r="D35" s="11"/>
      <c r="E35" s="14"/>
      <c r="F35" s="28"/>
    </row>
    <row r="36" spans="1:11" x14ac:dyDescent="0.25">
      <c r="A36" s="13"/>
      <c r="B36" s="11" t="s">
        <v>37</v>
      </c>
      <c r="C36" s="5"/>
      <c r="D36" s="5"/>
      <c r="E36" s="1"/>
    </row>
    <row r="37" spans="1:11" x14ac:dyDescent="0.25">
      <c r="A37" s="8" t="s">
        <v>27</v>
      </c>
      <c r="B37" s="365" t="s">
        <v>28</v>
      </c>
      <c r="C37" s="366"/>
      <c r="D37" s="6"/>
      <c r="E37" s="12" t="s">
        <v>29</v>
      </c>
    </row>
    <row r="38" spans="1:11" x14ac:dyDescent="0.25">
      <c r="A38" s="8">
        <v>1</v>
      </c>
      <c r="B38" s="9" t="s">
        <v>484</v>
      </c>
      <c r="C38" s="61"/>
      <c r="D38" s="6"/>
      <c r="E38" s="91">
        <f>'[3]Пл191-21'!$F$10</f>
        <v>142982.712</v>
      </c>
    </row>
    <row r="39" spans="1:11" x14ac:dyDescent="0.25">
      <c r="A39" s="8">
        <v>2</v>
      </c>
      <c r="B39" s="360" t="s">
        <v>380</v>
      </c>
      <c r="C39" s="360"/>
      <c r="D39" s="6"/>
      <c r="E39" s="92">
        <f>'[3]Пл191-21'!$F$11</f>
        <v>6121.5840000000007</v>
      </c>
    </row>
    <row r="40" spans="1:11" x14ac:dyDescent="0.25">
      <c r="A40" s="8">
        <v>3</v>
      </c>
      <c r="B40" s="359" t="s">
        <v>381</v>
      </c>
      <c r="C40" s="359"/>
      <c r="D40" s="6"/>
      <c r="E40" s="76">
        <f>'[3]Пл191-21'!$F$12</f>
        <v>43288.343999999997</v>
      </c>
    </row>
    <row r="41" spans="1:11" x14ac:dyDescent="0.25">
      <c r="A41" s="8">
        <v>4</v>
      </c>
      <c r="B41" s="31" t="s">
        <v>509</v>
      </c>
      <c r="C41" s="31"/>
      <c r="D41" s="6"/>
      <c r="E41" s="76">
        <f>'[3]Пл191-21'!$F$13</f>
        <v>21862.800000000003</v>
      </c>
    </row>
    <row r="42" spans="1:11" x14ac:dyDescent="0.25">
      <c r="A42" s="8">
        <v>5</v>
      </c>
      <c r="B42" s="359" t="s">
        <v>2</v>
      </c>
      <c r="C42" s="359"/>
      <c r="D42" s="6"/>
      <c r="E42" s="76">
        <v>3531.88</v>
      </c>
      <c r="I42" s="76"/>
      <c r="K42" s="75"/>
    </row>
    <row r="43" spans="1:11" x14ac:dyDescent="0.25">
      <c r="A43" s="8">
        <v>6</v>
      </c>
      <c r="B43" s="359" t="s">
        <v>3</v>
      </c>
      <c r="C43" s="359"/>
      <c r="D43" s="6"/>
      <c r="E43" s="76">
        <v>8000</v>
      </c>
      <c r="I43" s="76"/>
      <c r="K43" s="75"/>
    </row>
    <row r="44" spans="1:11" x14ac:dyDescent="0.25">
      <c r="A44" s="8">
        <v>7</v>
      </c>
      <c r="B44" s="360" t="s">
        <v>30</v>
      </c>
      <c r="C44" s="360"/>
      <c r="D44" s="6"/>
      <c r="E44" s="76">
        <f>'[3]Пл191-21'!$F$17</f>
        <v>30607.919999999998</v>
      </c>
    </row>
    <row r="45" spans="1:11" x14ac:dyDescent="0.25">
      <c r="A45" s="8">
        <v>8</v>
      </c>
      <c r="B45" s="359" t="s">
        <v>382</v>
      </c>
      <c r="C45" s="359"/>
      <c r="D45" s="6"/>
      <c r="E45" s="76">
        <v>576.9</v>
      </c>
      <c r="I45" s="76"/>
      <c r="K45" s="75"/>
    </row>
    <row r="46" spans="1:11" x14ac:dyDescent="0.25">
      <c r="A46" s="8">
        <v>9</v>
      </c>
      <c r="B46" s="359" t="s">
        <v>383</v>
      </c>
      <c r="C46" s="359"/>
      <c r="D46" s="6"/>
      <c r="E46" s="76">
        <v>3214</v>
      </c>
      <c r="I46" s="76"/>
      <c r="K46" s="75"/>
    </row>
    <row r="47" spans="1:11" x14ac:dyDescent="0.25">
      <c r="A47" s="8">
        <v>10</v>
      </c>
      <c r="B47" s="360" t="s">
        <v>384</v>
      </c>
      <c r="C47" s="360"/>
      <c r="D47" s="6"/>
      <c r="E47" s="76">
        <v>874.51</v>
      </c>
      <c r="I47" s="75"/>
      <c r="K47" s="75"/>
    </row>
    <row r="48" spans="1:11" x14ac:dyDescent="0.25">
      <c r="A48" s="8">
        <v>11</v>
      </c>
      <c r="B48" s="359" t="s">
        <v>385</v>
      </c>
      <c r="C48" s="359"/>
      <c r="D48" s="6"/>
      <c r="E48" s="76">
        <f>'[3]Пл191-21'!$F$24</f>
        <v>106253.20800000001</v>
      </c>
    </row>
    <row r="49" spans="1:11" x14ac:dyDescent="0.25">
      <c r="A49" s="8">
        <v>12</v>
      </c>
      <c r="B49" s="359" t="s">
        <v>439</v>
      </c>
      <c r="C49" s="359"/>
      <c r="D49" s="6"/>
      <c r="E49" s="76">
        <v>42000</v>
      </c>
    </row>
    <row r="50" spans="1:11" x14ac:dyDescent="0.25">
      <c r="A50" s="8">
        <v>15</v>
      </c>
      <c r="B50" s="359" t="s">
        <v>388</v>
      </c>
      <c r="C50" s="359"/>
      <c r="D50" s="6"/>
      <c r="E50" s="76">
        <v>3760</v>
      </c>
      <c r="I50" s="75"/>
      <c r="K50" s="75"/>
    </row>
    <row r="51" spans="1:11" x14ac:dyDescent="0.25">
      <c r="A51" s="8">
        <v>16</v>
      </c>
      <c r="B51" s="359" t="s">
        <v>411</v>
      </c>
      <c r="C51" s="359"/>
      <c r="D51" s="6"/>
      <c r="E51" s="76">
        <v>4814.75</v>
      </c>
      <c r="K51" s="75"/>
    </row>
    <row r="52" spans="1:11" x14ac:dyDescent="0.25">
      <c r="A52" s="8">
        <v>17</v>
      </c>
      <c r="B52" s="362" t="s">
        <v>4</v>
      </c>
      <c r="C52" s="363"/>
      <c r="D52" s="6"/>
      <c r="E52" s="76">
        <f>'[3]Пл191-21'!$F$27</f>
        <v>182773.00799999997</v>
      </c>
    </row>
    <row r="53" spans="1:11" x14ac:dyDescent="0.25">
      <c r="A53" s="8">
        <v>18</v>
      </c>
      <c r="B53" s="359" t="s">
        <v>461</v>
      </c>
      <c r="C53" s="359"/>
      <c r="D53" s="6"/>
      <c r="E53" s="76">
        <f>[4]П191!$E$53</f>
        <v>51273.885010150007</v>
      </c>
      <c r="I53" s="75"/>
      <c r="K53" s="75"/>
    </row>
    <row r="54" spans="1:11" x14ac:dyDescent="0.25">
      <c r="A54" s="8">
        <v>19</v>
      </c>
      <c r="B54" s="362" t="s">
        <v>480</v>
      </c>
      <c r="C54" s="363"/>
      <c r="D54" s="6"/>
      <c r="E54" s="76">
        <v>39862.660000000003</v>
      </c>
      <c r="K54" s="75"/>
    </row>
    <row r="55" spans="1:11" x14ac:dyDescent="0.25">
      <c r="A55" s="8">
        <v>20</v>
      </c>
      <c r="B55" s="362" t="s">
        <v>481</v>
      </c>
      <c r="C55" s="363"/>
      <c r="D55" s="6"/>
      <c r="E55" s="76">
        <v>4077.72</v>
      </c>
      <c r="K55" s="75"/>
    </row>
    <row r="56" spans="1:11" x14ac:dyDescent="0.25">
      <c r="A56" s="8">
        <v>21</v>
      </c>
      <c r="B56" s="362" t="s">
        <v>482</v>
      </c>
      <c r="C56" s="363"/>
      <c r="D56" s="6"/>
      <c r="E56" s="76">
        <v>59047.73</v>
      </c>
      <c r="K56" s="75"/>
    </row>
    <row r="57" spans="1:11" x14ac:dyDescent="0.25">
      <c r="A57" s="8">
        <v>22</v>
      </c>
      <c r="B57" s="362" t="s">
        <v>483</v>
      </c>
      <c r="C57" s="363"/>
      <c r="D57" s="6"/>
      <c r="E57" s="76">
        <v>6927.42</v>
      </c>
      <c r="K57" s="75"/>
    </row>
    <row r="58" spans="1:11" x14ac:dyDescent="0.25">
      <c r="A58" s="8">
        <v>23</v>
      </c>
      <c r="B58" s="364" t="s">
        <v>488</v>
      </c>
      <c r="C58" s="364"/>
      <c r="D58" s="6"/>
      <c r="E58" s="83">
        <f>SUM(E38:E57)</f>
        <v>761851.03101014998</v>
      </c>
      <c r="I58" s="80"/>
    </row>
    <row r="59" spans="1:11" x14ac:dyDescent="0.25">
      <c r="A59" s="8">
        <v>24</v>
      </c>
      <c r="B59" s="364" t="s">
        <v>507</v>
      </c>
      <c r="C59" s="361"/>
      <c r="D59" s="6"/>
      <c r="E59" s="83">
        <f>B21+E19</f>
        <v>858068.53</v>
      </c>
      <c r="I59" s="100"/>
    </row>
    <row r="60" spans="1:11" x14ac:dyDescent="0.25">
      <c r="F60" s="79"/>
    </row>
    <row r="61" spans="1:11" x14ac:dyDescent="0.25">
      <c r="A61" s="28" t="s">
        <v>31</v>
      </c>
      <c r="B61" s="11" t="s">
        <v>34</v>
      </c>
    </row>
    <row r="62" spans="1:11" x14ac:dyDescent="0.25">
      <c r="B62" s="11" t="s">
        <v>35</v>
      </c>
    </row>
    <row r="63" spans="1:11" x14ac:dyDescent="0.25">
      <c r="A63" s="38" t="s">
        <v>27</v>
      </c>
      <c r="B63" s="36" t="s">
        <v>39</v>
      </c>
      <c r="C63" s="33" t="s">
        <v>42</v>
      </c>
      <c r="D63" s="33"/>
      <c r="E63" s="33" t="s">
        <v>43</v>
      </c>
    </row>
    <row r="64" spans="1:11" x14ac:dyDescent="0.25">
      <c r="A64" s="120" t="s">
        <v>9</v>
      </c>
      <c r="B64" s="325" t="s">
        <v>1217</v>
      </c>
      <c r="C64" s="326" t="s">
        <v>436</v>
      </c>
      <c r="D64" s="57">
        <v>17</v>
      </c>
      <c r="E64" s="57">
        <v>3700</v>
      </c>
    </row>
    <row r="65" spans="1:6" x14ac:dyDescent="0.25">
      <c r="A65" s="120">
        <v>2</v>
      </c>
      <c r="B65" s="324" t="s">
        <v>1237</v>
      </c>
      <c r="C65" s="327" t="s">
        <v>436</v>
      </c>
      <c r="D65" s="110">
        <v>16</v>
      </c>
      <c r="E65" s="110">
        <v>42000</v>
      </c>
    </row>
    <row r="66" spans="1:6" x14ac:dyDescent="0.25">
      <c r="A66" s="110"/>
      <c r="B66" s="112"/>
      <c r="C66" s="112"/>
      <c r="D66" s="31"/>
      <c r="E66" s="31"/>
    </row>
    <row r="68" spans="1:6" x14ac:dyDescent="0.25">
      <c r="A68" s="28" t="s">
        <v>32</v>
      </c>
      <c r="B68" s="28" t="s">
        <v>44</v>
      </c>
      <c r="C68" s="28"/>
      <c r="D68" s="28"/>
      <c r="E68" s="28"/>
      <c r="F68" s="28"/>
    </row>
    <row r="69" spans="1:6" x14ac:dyDescent="0.25">
      <c r="B69" s="28" t="s">
        <v>45</v>
      </c>
      <c r="C69" s="28"/>
      <c r="D69" s="28"/>
      <c r="E69" s="28"/>
      <c r="F69" s="28"/>
    </row>
    <row r="70" spans="1:6" x14ac:dyDescent="0.25">
      <c r="B70" s="28" t="s">
        <v>46</v>
      </c>
      <c r="C70" s="28"/>
      <c r="D70" s="28"/>
      <c r="E70" s="28"/>
      <c r="F70" s="28"/>
    </row>
    <row r="71" spans="1:6" x14ac:dyDescent="0.25">
      <c r="B71" s="51" t="s">
        <v>54</v>
      </c>
      <c r="C71" s="29"/>
      <c r="D71" s="29"/>
      <c r="E71" s="29"/>
      <c r="F71" s="29"/>
    </row>
    <row r="72" spans="1:6" x14ac:dyDescent="0.25">
      <c r="B72" s="60" t="s">
        <v>58</v>
      </c>
      <c r="C72" s="29"/>
      <c r="D72" s="29"/>
      <c r="E72" s="29"/>
      <c r="F72" s="29"/>
    </row>
    <row r="73" spans="1:6" x14ac:dyDescent="0.25">
      <c r="B73" s="60" t="s">
        <v>57</v>
      </c>
      <c r="C73" s="29"/>
      <c r="D73" s="29"/>
      <c r="E73" s="29"/>
      <c r="F73" s="29"/>
    </row>
    <row r="75" spans="1:6" x14ac:dyDescent="0.25">
      <c r="B75" s="176" t="s">
        <v>535</v>
      </c>
    </row>
    <row r="88" spans="1:1" x14ac:dyDescent="0.25">
      <c r="A88" t="s">
        <v>5</v>
      </c>
    </row>
  </sheetData>
  <mergeCells count="26">
    <mergeCell ref="B5:E5"/>
    <mergeCell ref="B9:C9"/>
    <mergeCell ref="B10:E10"/>
    <mergeCell ref="B37:C37"/>
    <mergeCell ref="B39:C39"/>
    <mergeCell ref="B49:C49"/>
    <mergeCell ref="B50:C50"/>
    <mergeCell ref="B51:C51"/>
    <mergeCell ref="B11:F11"/>
    <mergeCell ref="B12:F12"/>
    <mergeCell ref="B40:C40"/>
    <mergeCell ref="B42:C42"/>
    <mergeCell ref="B43:C43"/>
    <mergeCell ref="B44:C44"/>
    <mergeCell ref="B45:C45"/>
    <mergeCell ref="B46:C46"/>
    <mergeCell ref="B47:C47"/>
    <mergeCell ref="B48:C48"/>
    <mergeCell ref="B52:C52"/>
    <mergeCell ref="B53:C53"/>
    <mergeCell ref="B58:C58"/>
    <mergeCell ref="B59:C59"/>
    <mergeCell ref="B54:C54"/>
    <mergeCell ref="B55:C55"/>
    <mergeCell ref="B56:C56"/>
    <mergeCell ref="B57:C57"/>
  </mergeCells>
  <pageMargins left="0.69930555555555596" right="0.69930555555555596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55">
    <tabColor rgb="FF92D050"/>
  </sheetPr>
  <dimension ref="A1:M102"/>
  <sheetViews>
    <sheetView topLeftCell="A58" workbookViewId="0">
      <selection activeCell="H68" sqref="H68:H69"/>
    </sheetView>
  </sheetViews>
  <sheetFormatPr defaultRowHeight="15" x14ac:dyDescent="0.25"/>
  <cols>
    <col min="1" max="1" width="4.5703125" customWidth="1"/>
    <col min="2" max="2" width="40.42578125" customWidth="1"/>
    <col min="3" max="3" width="11.42578125" customWidth="1"/>
    <col min="4" max="4" width="11.5703125" customWidth="1"/>
    <col min="5" max="5" width="12.85546875" customWidth="1"/>
    <col min="6" max="6" width="10" customWidth="1"/>
    <col min="10" max="10" width="9.5703125" bestFit="1" customWidth="1"/>
    <col min="12" max="12" width="11.7109375" customWidth="1"/>
    <col min="13" max="13" width="45.140625" customWidth="1"/>
  </cols>
  <sheetData>
    <row r="1" spans="1:7" x14ac:dyDescent="0.25">
      <c r="A1" s="1"/>
      <c r="B1" s="1"/>
      <c r="C1" s="2" t="s">
        <v>0</v>
      </c>
      <c r="D1" s="3"/>
      <c r="E1" s="1"/>
    </row>
    <row r="2" spans="1:7" x14ac:dyDescent="0.25">
      <c r="A2" s="1"/>
      <c r="B2" s="14" t="s">
        <v>6</v>
      </c>
      <c r="C2" s="2"/>
      <c r="D2" s="3"/>
      <c r="E2" s="1"/>
    </row>
    <row r="3" spans="1:7" x14ac:dyDescent="0.25">
      <c r="A3" s="1"/>
      <c r="B3" s="14" t="s">
        <v>7</v>
      </c>
      <c r="C3" s="2"/>
      <c r="D3" s="3"/>
      <c r="E3" s="1"/>
    </row>
    <row r="4" spans="1:7" x14ac:dyDescent="0.25">
      <c r="A4" s="1"/>
      <c r="B4" s="14" t="s">
        <v>8</v>
      </c>
      <c r="C4" s="2"/>
      <c r="D4" s="3"/>
      <c r="E4" s="1"/>
    </row>
    <row r="5" spans="1:7" ht="15" customHeight="1" x14ac:dyDescent="0.25">
      <c r="A5" s="4"/>
      <c r="B5" s="357" t="s">
        <v>563</v>
      </c>
      <c r="C5" s="357"/>
      <c r="D5" s="357"/>
      <c r="E5" s="357"/>
    </row>
    <row r="6" spans="1:7" x14ac:dyDescent="0.25">
      <c r="A6" s="4"/>
      <c r="B6" s="20"/>
      <c r="C6" s="21"/>
      <c r="D6" s="21"/>
      <c r="E6" s="21"/>
    </row>
    <row r="7" spans="1:7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7" ht="18.75" customHeight="1" x14ac:dyDescent="0.25">
      <c r="A8" s="4"/>
      <c r="B8" s="23" t="s">
        <v>494</v>
      </c>
      <c r="C8" s="21"/>
      <c r="D8" s="21"/>
      <c r="E8" s="21"/>
    </row>
    <row r="9" spans="1:7" x14ac:dyDescent="0.25">
      <c r="A9" s="4"/>
      <c r="B9" s="358" t="s">
        <v>11</v>
      </c>
      <c r="C9" s="358"/>
      <c r="D9" s="21"/>
      <c r="E9" s="21"/>
    </row>
    <row r="10" spans="1:7" ht="14.25" customHeight="1" x14ac:dyDescent="0.25">
      <c r="A10" s="4"/>
      <c r="B10" s="358" t="s">
        <v>61</v>
      </c>
      <c r="C10" s="358"/>
      <c r="D10" s="358"/>
      <c r="E10" s="358"/>
    </row>
    <row r="11" spans="1:7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7" ht="15" customHeight="1" x14ac:dyDescent="0.25">
      <c r="A12" s="4"/>
      <c r="B12" s="358" t="s">
        <v>110</v>
      </c>
      <c r="C12" s="358"/>
      <c r="D12" s="358"/>
      <c r="E12" s="358"/>
      <c r="F12" s="358"/>
    </row>
    <row r="13" spans="1:7" x14ac:dyDescent="0.25">
      <c r="A13" s="19" t="s">
        <v>13</v>
      </c>
      <c r="B13" s="5" t="s">
        <v>517</v>
      </c>
      <c r="C13" s="5"/>
      <c r="D13" s="18"/>
      <c r="E13" s="82">
        <v>423378.47</v>
      </c>
      <c r="G13" s="266"/>
    </row>
    <row r="14" spans="1:7" x14ac:dyDescent="0.25">
      <c r="A14" s="13" t="s">
        <v>14</v>
      </c>
      <c r="B14" s="5" t="s">
        <v>490</v>
      </c>
      <c r="C14" s="5"/>
      <c r="D14" s="18"/>
      <c r="E14" s="82">
        <f>'[4]влксм,16'!$E$14</f>
        <v>-327218.27</v>
      </c>
    </row>
    <row r="15" spans="1:7" x14ac:dyDescent="0.25">
      <c r="A15" s="13" t="s">
        <v>15</v>
      </c>
      <c r="B15" s="11" t="s">
        <v>16</v>
      </c>
      <c r="C15" s="5"/>
      <c r="D15" s="5"/>
      <c r="E15" s="1"/>
    </row>
    <row r="16" spans="1:7" x14ac:dyDescent="0.25">
      <c r="A16" s="13"/>
      <c r="B16" s="24" t="s">
        <v>17</v>
      </c>
      <c r="C16" s="5"/>
      <c r="D16" s="5"/>
      <c r="E16" s="1"/>
    </row>
    <row r="17" spans="1:7" x14ac:dyDescent="0.25">
      <c r="A17" s="13"/>
      <c r="B17" s="25" t="s">
        <v>18</v>
      </c>
      <c r="C17" s="26"/>
      <c r="D17" s="27"/>
      <c r="E17" s="15">
        <v>951777.47</v>
      </c>
    </row>
    <row r="18" spans="1:7" x14ac:dyDescent="0.25">
      <c r="A18" s="13"/>
      <c r="B18" s="25" t="s">
        <v>19</v>
      </c>
      <c r="C18" s="26"/>
      <c r="D18" s="27"/>
      <c r="E18" s="15">
        <v>930068.58</v>
      </c>
    </row>
    <row r="19" spans="1:7" x14ac:dyDescent="0.25">
      <c r="A19" s="13"/>
      <c r="B19" s="25" t="s">
        <v>20</v>
      </c>
      <c r="C19" s="26"/>
      <c r="D19" s="27"/>
      <c r="E19" s="16">
        <v>930068.58</v>
      </c>
    </row>
    <row r="20" spans="1:7" x14ac:dyDescent="0.25">
      <c r="A20" s="13"/>
      <c r="B20" s="24" t="s">
        <v>21</v>
      </c>
      <c r="C20" s="5"/>
      <c r="D20" s="5"/>
      <c r="E20" s="1"/>
    </row>
    <row r="21" spans="1:7" x14ac:dyDescent="0.25">
      <c r="A21" s="13"/>
      <c r="B21" s="18">
        <v>0</v>
      </c>
      <c r="C21" s="5"/>
      <c r="D21" s="5"/>
      <c r="E21" s="1"/>
    </row>
    <row r="22" spans="1:7" x14ac:dyDescent="0.25">
      <c r="A22" s="13"/>
      <c r="B22" s="24" t="s">
        <v>52</v>
      </c>
      <c r="C22" s="5"/>
      <c r="D22" s="5"/>
      <c r="E22" s="1"/>
    </row>
    <row r="23" spans="1:7" x14ac:dyDescent="0.25">
      <c r="A23" s="13"/>
      <c r="B23" s="62" t="s">
        <v>733</v>
      </c>
      <c r="C23" s="62"/>
      <c r="D23" s="65"/>
      <c r="E23" s="65">
        <v>201055.86</v>
      </c>
      <c r="G23" s="266"/>
    </row>
    <row r="24" spans="1:7" x14ac:dyDescent="0.25">
      <c r="A24" s="13"/>
      <c r="B24" s="62" t="s">
        <v>724</v>
      </c>
      <c r="C24" s="62"/>
      <c r="D24" s="65"/>
      <c r="E24" s="65">
        <v>4425.07</v>
      </c>
    </row>
    <row r="25" spans="1:7" x14ac:dyDescent="0.25">
      <c r="A25" s="13"/>
      <c r="B25" s="62" t="s">
        <v>727</v>
      </c>
      <c r="C25" s="62"/>
      <c r="D25" s="65"/>
      <c r="E25" s="65">
        <v>2224.5</v>
      </c>
    </row>
    <row r="26" spans="1:7" x14ac:dyDescent="0.25">
      <c r="A26" s="13"/>
      <c r="B26" s="62" t="s">
        <v>728</v>
      </c>
      <c r="C26" s="62"/>
      <c r="D26" s="65"/>
      <c r="E26" s="65">
        <v>2427.81</v>
      </c>
    </row>
    <row r="27" spans="1:7" x14ac:dyDescent="0.25">
      <c r="A27" s="13"/>
      <c r="B27" s="62" t="s">
        <v>126</v>
      </c>
      <c r="C27" s="62"/>
      <c r="D27" s="65"/>
      <c r="E27" s="65">
        <v>7857.78</v>
      </c>
    </row>
    <row r="28" spans="1:7" x14ac:dyDescent="0.25">
      <c r="A28" s="13"/>
      <c r="B28" s="62" t="s">
        <v>127</v>
      </c>
      <c r="C28" s="62"/>
      <c r="D28" s="65"/>
      <c r="E28" s="65">
        <v>30310.28</v>
      </c>
    </row>
    <row r="29" spans="1:7" x14ac:dyDescent="0.25">
      <c r="A29" s="13"/>
      <c r="B29" s="62" t="s">
        <v>729</v>
      </c>
      <c r="C29" s="62"/>
      <c r="D29" s="65"/>
      <c r="E29" s="65">
        <v>3511.61</v>
      </c>
    </row>
    <row r="30" spans="1:7" x14ac:dyDescent="0.25">
      <c r="A30" s="13"/>
      <c r="B30" s="62" t="s">
        <v>128</v>
      </c>
      <c r="C30" s="62"/>
      <c r="D30" s="65"/>
      <c r="E30" s="65">
        <v>80850.759999999995</v>
      </c>
      <c r="F30" s="28"/>
    </row>
    <row r="31" spans="1:7" x14ac:dyDescent="0.25">
      <c r="A31" s="13"/>
      <c r="B31" s="62" t="s">
        <v>730</v>
      </c>
      <c r="C31" s="62"/>
      <c r="D31" s="65"/>
      <c r="E31" s="65">
        <v>2202.66</v>
      </c>
      <c r="F31" s="28"/>
    </row>
    <row r="32" spans="1:7" x14ac:dyDescent="0.25">
      <c r="A32" s="13"/>
      <c r="B32" s="62" t="s">
        <v>723</v>
      </c>
      <c r="C32" s="62"/>
      <c r="D32" s="65"/>
      <c r="E32" s="65">
        <v>2397.9899999999998</v>
      </c>
      <c r="F32" s="28"/>
    </row>
    <row r="33" spans="1:12" x14ac:dyDescent="0.25">
      <c r="A33" s="13"/>
      <c r="B33" s="62" t="s">
        <v>731</v>
      </c>
      <c r="C33" s="62"/>
      <c r="D33" s="65"/>
      <c r="E33" s="65">
        <v>6846.33</v>
      </c>
      <c r="F33" s="28"/>
    </row>
    <row r="34" spans="1:12" x14ac:dyDescent="0.25">
      <c r="A34" s="13"/>
      <c r="B34" s="62" t="s">
        <v>732</v>
      </c>
      <c r="C34" s="62"/>
      <c r="D34" s="65"/>
      <c r="E34" s="65">
        <v>3333.92</v>
      </c>
      <c r="F34" s="28"/>
    </row>
    <row r="35" spans="1:12" x14ac:dyDescent="0.25">
      <c r="A35" s="13">
        <v>5</v>
      </c>
      <c r="B35" s="11" t="s">
        <v>36</v>
      </c>
      <c r="C35" s="11"/>
      <c r="D35" s="11"/>
      <c r="E35" s="14"/>
      <c r="F35" s="28"/>
    </row>
    <row r="36" spans="1:12" x14ac:dyDescent="0.25">
      <c r="A36" s="13"/>
      <c r="B36" s="11" t="s">
        <v>38</v>
      </c>
      <c r="C36" s="11"/>
      <c r="D36" s="11"/>
      <c r="E36" s="14"/>
      <c r="F36" s="28"/>
    </row>
    <row r="37" spans="1:12" x14ac:dyDescent="0.25">
      <c r="A37" s="13"/>
      <c r="B37" s="11" t="s">
        <v>37</v>
      </c>
      <c r="C37" s="5"/>
      <c r="D37" s="5"/>
      <c r="E37" s="1"/>
    </row>
    <row r="38" spans="1:12" x14ac:dyDescent="0.25">
      <c r="A38" s="8" t="s">
        <v>27</v>
      </c>
      <c r="B38" s="365" t="s">
        <v>28</v>
      </c>
      <c r="C38" s="366"/>
      <c r="D38" s="6"/>
      <c r="E38" s="12" t="s">
        <v>29</v>
      </c>
    </row>
    <row r="39" spans="1:12" x14ac:dyDescent="0.25">
      <c r="A39" s="8">
        <v>1</v>
      </c>
      <c r="B39" s="9" t="s">
        <v>484</v>
      </c>
      <c r="C39" s="61"/>
      <c r="D39" s="6"/>
      <c r="E39" s="91">
        <v>110940</v>
      </c>
      <c r="J39" s="75"/>
      <c r="L39" s="75"/>
    </row>
    <row r="40" spans="1:12" x14ac:dyDescent="0.25">
      <c r="A40" s="8">
        <v>2</v>
      </c>
      <c r="B40" s="360" t="s">
        <v>380</v>
      </c>
      <c r="C40" s="360"/>
      <c r="D40" s="6"/>
      <c r="E40" s="92">
        <f>'[3]ВЛКСМ16-21'!$F$11</f>
        <v>7841.61</v>
      </c>
    </row>
    <row r="41" spans="1:12" x14ac:dyDescent="0.25">
      <c r="A41" s="8">
        <v>3</v>
      </c>
      <c r="B41" s="359" t="s">
        <v>381</v>
      </c>
      <c r="C41" s="359"/>
      <c r="D41" s="6"/>
      <c r="E41" s="76">
        <f>'[3]ВЛКСМ16-21'!$F$12</f>
        <v>41299.146000000001</v>
      </c>
    </row>
    <row r="42" spans="1:12" x14ac:dyDescent="0.25">
      <c r="A42" s="8">
        <v>4</v>
      </c>
      <c r="B42" s="31" t="s">
        <v>509</v>
      </c>
      <c r="C42" s="31"/>
      <c r="D42" s="6"/>
      <c r="E42" s="76">
        <f>'[3]ВЛКСМ16-21'!$F$13</f>
        <v>14637.672</v>
      </c>
    </row>
    <row r="43" spans="1:12" x14ac:dyDescent="0.25">
      <c r="A43" s="8">
        <v>5</v>
      </c>
      <c r="B43" s="359" t="s">
        <v>2</v>
      </c>
      <c r="C43" s="359"/>
      <c r="D43" s="6"/>
      <c r="E43" s="76">
        <v>2136.64</v>
      </c>
      <c r="J43" s="76"/>
      <c r="L43" s="75"/>
    </row>
    <row r="44" spans="1:12" x14ac:dyDescent="0.25">
      <c r="A44" s="8">
        <v>6</v>
      </c>
      <c r="B44" s="359" t="s">
        <v>3</v>
      </c>
      <c r="C44" s="359"/>
      <c r="D44" s="6"/>
      <c r="E44" s="76">
        <v>8000</v>
      </c>
      <c r="J44" s="76"/>
      <c r="L44" s="75"/>
    </row>
    <row r="45" spans="1:12" x14ac:dyDescent="0.25">
      <c r="A45" s="8">
        <v>7</v>
      </c>
      <c r="B45" s="360" t="s">
        <v>30</v>
      </c>
      <c r="C45" s="360"/>
      <c r="D45" s="6"/>
      <c r="E45" s="76">
        <f>'[3]ВЛКСМ16-21'!$F$17</f>
        <v>33980.31</v>
      </c>
    </row>
    <row r="46" spans="1:12" x14ac:dyDescent="0.25">
      <c r="A46" s="8">
        <v>8</v>
      </c>
      <c r="B46" s="359" t="s">
        <v>382</v>
      </c>
      <c r="C46" s="359"/>
      <c r="D46" s="6"/>
      <c r="E46" s="76">
        <v>480.7</v>
      </c>
      <c r="J46" s="76"/>
      <c r="L46" s="75"/>
    </row>
    <row r="47" spans="1:12" x14ac:dyDescent="0.25">
      <c r="A47" s="8">
        <v>9</v>
      </c>
      <c r="B47" s="359" t="s">
        <v>383</v>
      </c>
      <c r="C47" s="359"/>
      <c r="D47" s="6"/>
      <c r="E47" s="76">
        <v>2600</v>
      </c>
      <c r="J47" s="76"/>
      <c r="L47" s="75"/>
    </row>
    <row r="48" spans="1:12" x14ac:dyDescent="0.25">
      <c r="A48" s="8">
        <v>10</v>
      </c>
      <c r="B48" s="360" t="s">
        <v>384</v>
      </c>
      <c r="C48" s="360"/>
      <c r="D48" s="6"/>
      <c r="E48" s="76">
        <v>522.77</v>
      </c>
      <c r="J48" s="76"/>
      <c r="L48" s="75"/>
    </row>
    <row r="49" spans="1:13" x14ac:dyDescent="0.25">
      <c r="A49" s="8">
        <v>11</v>
      </c>
      <c r="B49" s="359" t="s">
        <v>385</v>
      </c>
      <c r="C49" s="359"/>
      <c r="D49" s="6"/>
      <c r="E49" s="76">
        <v>120238</v>
      </c>
    </row>
    <row r="50" spans="1:13" x14ac:dyDescent="0.25">
      <c r="A50" s="8">
        <v>12</v>
      </c>
      <c r="B50" s="359" t="s">
        <v>386</v>
      </c>
      <c r="C50" s="359"/>
      <c r="D50" s="6"/>
      <c r="E50" s="76">
        <f>'[3]ВЛКСМ16-21'!$F$25</f>
        <v>66915.072</v>
      </c>
    </row>
    <row r="51" spans="1:13" x14ac:dyDescent="0.25">
      <c r="A51" s="8">
        <v>13</v>
      </c>
      <c r="B51" s="359" t="s">
        <v>1253</v>
      </c>
      <c r="C51" s="359"/>
      <c r="D51" s="6"/>
      <c r="E51" s="83">
        <v>0</v>
      </c>
      <c r="J51" s="75"/>
      <c r="L51" s="75"/>
    </row>
    <row r="52" spans="1:13" x14ac:dyDescent="0.25">
      <c r="A52" s="8">
        <v>14</v>
      </c>
      <c r="B52" s="359" t="s">
        <v>420</v>
      </c>
      <c r="C52" s="359"/>
      <c r="D52" s="6"/>
      <c r="E52" s="76">
        <v>3987.66</v>
      </c>
      <c r="J52" s="75"/>
      <c r="L52" s="75"/>
    </row>
    <row r="53" spans="1:13" x14ac:dyDescent="0.25">
      <c r="A53" s="8">
        <v>15</v>
      </c>
      <c r="B53" s="359" t="s">
        <v>388</v>
      </c>
      <c r="C53" s="359"/>
      <c r="D53" s="6"/>
      <c r="E53" s="76">
        <v>431924.29</v>
      </c>
      <c r="J53" s="75"/>
      <c r="L53" s="75"/>
    </row>
    <row r="54" spans="1:13" x14ac:dyDescent="0.25">
      <c r="A54" s="8">
        <v>16</v>
      </c>
      <c r="B54" s="359" t="s">
        <v>1241</v>
      </c>
      <c r="C54" s="359"/>
      <c r="D54" s="6"/>
      <c r="E54" s="76">
        <v>45600</v>
      </c>
      <c r="L54" s="75"/>
    </row>
    <row r="55" spans="1:13" x14ac:dyDescent="0.25">
      <c r="A55" s="8">
        <v>17</v>
      </c>
      <c r="B55" s="362" t="s">
        <v>4</v>
      </c>
      <c r="C55" s="363"/>
      <c r="D55" s="6"/>
      <c r="E55" s="76">
        <v>209109.6</v>
      </c>
      <c r="J55" s="75"/>
      <c r="L55" s="75"/>
    </row>
    <row r="56" spans="1:13" x14ac:dyDescent="0.25">
      <c r="A56" s="8">
        <v>18</v>
      </c>
      <c r="B56" s="359" t="s">
        <v>461</v>
      </c>
      <c r="C56" s="359"/>
      <c r="D56" s="6"/>
      <c r="E56" s="76">
        <f>'[4]влксм,16'!$E$56</f>
        <v>55576.247997900005</v>
      </c>
      <c r="J56" s="75"/>
      <c r="L56" s="75"/>
    </row>
    <row r="57" spans="1:13" x14ac:dyDescent="0.25">
      <c r="A57" s="8">
        <v>19</v>
      </c>
      <c r="B57" s="362" t="s">
        <v>480</v>
      </c>
      <c r="C57" s="363"/>
      <c r="D57" s="6"/>
      <c r="E57" s="76">
        <v>37775.5</v>
      </c>
      <c r="J57" s="75"/>
      <c r="L57" s="75"/>
      <c r="M57" s="271"/>
    </row>
    <row r="58" spans="1:13" x14ac:dyDescent="0.25">
      <c r="A58" s="8">
        <v>20</v>
      </c>
      <c r="B58" s="362" t="s">
        <v>481</v>
      </c>
      <c r="C58" s="363"/>
      <c r="D58" s="6"/>
      <c r="E58" s="76">
        <v>5795.75</v>
      </c>
      <c r="J58" s="75"/>
      <c r="L58" s="75"/>
    </row>
    <row r="59" spans="1:13" x14ac:dyDescent="0.25">
      <c r="A59" s="8">
        <v>21</v>
      </c>
      <c r="B59" s="362" t="s">
        <v>482</v>
      </c>
      <c r="C59" s="363"/>
      <c r="D59" s="6"/>
      <c r="E59" s="76">
        <v>67512.160000000003</v>
      </c>
      <c r="J59" s="75"/>
      <c r="L59" s="75"/>
      <c r="M59" s="271"/>
    </row>
    <row r="60" spans="1:13" x14ac:dyDescent="0.25">
      <c r="A60" s="8">
        <v>22</v>
      </c>
      <c r="B60" s="362" t="s">
        <v>483</v>
      </c>
      <c r="C60" s="363"/>
      <c r="D60" s="6"/>
      <c r="E60" s="76">
        <v>9846.9599999999991</v>
      </c>
      <c r="J60" s="75"/>
      <c r="L60" s="75"/>
    </row>
    <row r="61" spans="1:13" x14ac:dyDescent="0.25">
      <c r="A61" s="8">
        <v>23</v>
      </c>
      <c r="B61" s="364" t="s">
        <v>488</v>
      </c>
      <c r="C61" s="364"/>
      <c r="D61" s="6"/>
      <c r="E61" s="83">
        <f>SUM(E39:E60)</f>
        <v>1276720.0879978999</v>
      </c>
      <c r="J61" s="80"/>
    </row>
    <row r="62" spans="1:13" x14ac:dyDescent="0.25">
      <c r="A62" s="8">
        <v>24</v>
      </c>
      <c r="B62" s="364" t="s">
        <v>507</v>
      </c>
      <c r="C62" s="361"/>
      <c r="D62" s="6"/>
      <c r="E62" s="83">
        <f>E19</f>
        <v>930068.58</v>
      </c>
      <c r="G62" s="74"/>
      <c r="J62" s="100"/>
    </row>
    <row r="63" spans="1:13" x14ac:dyDescent="0.25">
      <c r="A63" s="28" t="s">
        <v>31</v>
      </c>
      <c r="B63" s="5" t="s">
        <v>429</v>
      </c>
      <c r="F63" s="79"/>
    </row>
    <row r="64" spans="1:13" x14ac:dyDescent="0.25">
      <c r="B64" s="11" t="s">
        <v>35</v>
      </c>
    </row>
    <row r="65" spans="1:6" x14ac:dyDescent="0.25">
      <c r="A65" s="38" t="s">
        <v>27</v>
      </c>
      <c r="B65" s="36" t="s">
        <v>39</v>
      </c>
      <c r="C65" s="122" t="s">
        <v>42</v>
      </c>
      <c r="D65" s="306" t="s">
        <v>1067</v>
      </c>
      <c r="E65" s="122" t="s">
        <v>43</v>
      </c>
    </row>
    <row r="66" spans="1:6" x14ac:dyDescent="0.25">
      <c r="A66" s="116" t="s">
        <v>9</v>
      </c>
      <c r="B66" s="252" t="s">
        <v>674</v>
      </c>
      <c r="C66" s="313" t="s">
        <v>432</v>
      </c>
      <c r="D66" s="373">
        <v>41</v>
      </c>
      <c r="E66" s="373">
        <v>26483</v>
      </c>
    </row>
    <row r="67" spans="1:6" x14ac:dyDescent="0.25">
      <c r="A67" s="116" t="s">
        <v>13</v>
      </c>
      <c r="B67" s="262" t="s">
        <v>715</v>
      </c>
      <c r="C67" s="313" t="s">
        <v>432</v>
      </c>
      <c r="D67" s="425"/>
      <c r="E67" s="425"/>
    </row>
    <row r="68" spans="1:6" x14ac:dyDescent="0.25">
      <c r="A68" s="255" t="s">
        <v>14</v>
      </c>
      <c r="B68" s="262" t="s">
        <v>716</v>
      </c>
      <c r="C68" s="313" t="s">
        <v>432</v>
      </c>
      <c r="D68" s="374"/>
      <c r="E68" s="374"/>
    </row>
    <row r="69" spans="1:6" x14ac:dyDescent="0.25">
      <c r="A69" s="116" t="s">
        <v>15</v>
      </c>
      <c r="B69" s="252" t="s">
        <v>681</v>
      </c>
      <c r="C69" s="313" t="s">
        <v>62</v>
      </c>
      <c r="D69" s="57">
        <v>40</v>
      </c>
      <c r="E69" s="57">
        <v>126340</v>
      </c>
    </row>
    <row r="70" spans="1:6" x14ac:dyDescent="0.25">
      <c r="A70" s="116">
        <v>5</v>
      </c>
      <c r="B70" s="252" t="s">
        <v>682</v>
      </c>
      <c r="C70" s="313" t="s">
        <v>62</v>
      </c>
      <c r="D70" s="57">
        <v>34</v>
      </c>
      <c r="E70" s="57">
        <v>126340</v>
      </c>
    </row>
    <row r="71" spans="1:6" x14ac:dyDescent="0.25">
      <c r="A71" s="116">
        <v>6</v>
      </c>
      <c r="B71" s="298" t="s">
        <v>1060</v>
      </c>
      <c r="C71" s="57" t="s">
        <v>422</v>
      </c>
      <c r="D71" s="57">
        <v>10</v>
      </c>
      <c r="E71" s="373">
        <v>9785</v>
      </c>
    </row>
    <row r="72" spans="1:6" x14ac:dyDescent="0.25">
      <c r="A72" s="116">
        <v>7</v>
      </c>
      <c r="B72" s="298" t="s">
        <v>1059</v>
      </c>
      <c r="C72" s="57" t="s">
        <v>422</v>
      </c>
      <c r="D72" s="57">
        <v>10</v>
      </c>
      <c r="E72" s="374"/>
    </row>
    <row r="73" spans="1:6" x14ac:dyDescent="0.25">
      <c r="A73" s="118">
        <v>8</v>
      </c>
      <c r="B73" s="297" t="s">
        <v>1107</v>
      </c>
      <c r="C73" s="307" t="s">
        <v>428</v>
      </c>
      <c r="D73" s="110">
        <v>120</v>
      </c>
      <c r="E73" s="110">
        <v>5920</v>
      </c>
    </row>
    <row r="74" spans="1:6" x14ac:dyDescent="0.25">
      <c r="A74" s="118">
        <v>9</v>
      </c>
      <c r="B74" s="297" t="s">
        <v>1138</v>
      </c>
      <c r="C74" s="307" t="s">
        <v>432</v>
      </c>
      <c r="D74" s="110">
        <v>96</v>
      </c>
      <c r="E74" s="110">
        <v>4100</v>
      </c>
    </row>
    <row r="75" spans="1:6" x14ac:dyDescent="0.25">
      <c r="A75" s="320">
        <v>10</v>
      </c>
      <c r="B75" s="298" t="s">
        <v>1145</v>
      </c>
      <c r="C75" s="304" t="s">
        <v>432</v>
      </c>
      <c r="D75" s="57">
        <v>86</v>
      </c>
      <c r="E75" s="57">
        <v>4750</v>
      </c>
    </row>
    <row r="76" spans="1:6" x14ac:dyDescent="0.25">
      <c r="A76" s="118">
        <v>11</v>
      </c>
      <c r="B76" s="297" t="s">
        <v>1164</v>
      </c>
      <c r="C76" s="307" t="s">
        <v>424</v>
      </c>
      <c r="D76" s="110">
        <v>71</v>
      </c>
      <c r="E76" s="110">
        <v>10860</v>
      </c>
    </row>
    <row r="77" spans="1:6" x14ac:dyDescent="0.25">
      <c r="A77" s="118">
        <v>12</v>
      </c>
      <c r="B77" s="324" t="s">
        <v>1233</v>
      </c>
      <c r="C77" s="335" t="s">
        <v>62</v>
      </c>
      <c r="D77" s="110">
        <v>81</v>
      </c>
      <c r="E77" s="110">
        <v>45600</v>
      </c>
    </row>
    <row r="78" spans="1:6" x14ac:dyDescent="0.25">
      <c r="A78" s="118">
        <v>13</v>
      </c>
      <c r="B78" s="297"/>
      <c r="C78" s="307"/>
      <c r="D78" s="110"/>
      <c r="E78" s="110"/>
    </row>
    <row r="79" spans="1:6" x14ac:dyDescent="0.25">
      <c r="A79" s="152"/>
      <c r="B79" s="302"/>
      <c r="C79" s="321"/>
      <c r="D79" s="93"/>
      <c r="E79" s="93"/>
    </row>
    <row r="80" spans="1:6" x14ac:dyDescent="0.25">
      <c r="A80" s="28" t="s">
        <v>32</v>
      </c>
      <c r="B80" s="28" t="s">
        <v>44</v>
      </c>
      <c r="C80" s="28"/>
      <c r="D80" s="28"/>
      <c r="E80" s="28"/>
      <c r="F80" s="28"/>
    </row>
    <row r="81" spans="2:6" x14ac:dyDescent="0.25">
      <c r="B81" s="28" t="s">
        <v>60</v>
      </c>
      <c r="C81" s="28"/>
      <c r="D81" s="28"/>
      <c r="E81" s="28"/>
      <c r="F81" s="28"/>
    </row>
    <row r="82" spans="2:6" x14ac:dyDescent="0.25">
      <c r="B82" s="28" t="s">
        <v>59</v>
      </c>
      <c r="C82" s="28"/>
      <c r="D82" s="28"/>
      <c r="E82" s="28"/>
      <c r="F82" s="28"/>
    </row>
    <row r="83" spans="2:6" x14ac:dyDescent="0.25">
      <c r="B83" s="60" t="s">
        <v>111</v>
      </c>
      <c r="C83" s="29"/>
      <c r="D83" s="29"/>
      <c r="E83" s="29"/>
      <c r="F83" s="29"/>
    </row>
    <row r="84" spans="2:6" x14ac:dyDescent="0.25">
      <c r="B84" s="60" t="s">
        <v>112</v>
      </c>
      <c r="C84" s="29"/>
      <c r="D84" s="29"/>
      <c r="E84" s="29"/>
      <c r="F84" s="29"/>
    </row>
    <row r="85" spans="2:6" x14ac:dyDescent="0.25">
      <c r="B85" s="60" t="s">
        <v>116</v>
      </c>
      <c r="C85" s="29"/>
      <c r="D85" s="29"/>
      <c r="E85" s="29"/>
      <c r="F85" s="29"/>
    </row>
    <row r="89" spans="2:6" x14ac:dyDescent="0.25">
      <c r="B89" s="176" t="s">
        <v>557</v>
      </c>
    </row>
    <row r="102" spans="1:1" x14ac:dyDescent="0.25">
      <c r="A102" t="s">
        <v>5</v>
      </c>
    </row>
  </sheetData>
  <mergeCells count="31">
    <mergeCell ref="B55:C55"/>
    <mergeCell ref="B56:C56"/>
    <mergeCell ref="B61:C6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38:C38"/>
    <mergeCell ref="B40:C40"/>
    <mergeCell ref="B41:C41"/>
    <mergeCell ref="B43:C43"/>
    <mergeCell ref="B44:C44"/>
    <mergeCell ref="B11:F11"/>
    <mergeCell ref="B12:F12"/>
    <mergeCell ref="B5:E5"/>
    <mergeCell ref="B9:C9"/>
    <mergeCell ref="B10:E10"/>
    <mergeCell ref="E71:E72"/>
    <mergeCell ref="D66:D68"/>
    <mergeCell ref="B62:C62"/>
    <mergeCell ref="B57:C57"/>
    <mergeCell ref="B58:C58"/>
    <mergeCell ref="B59:C59"/>
    <mergeCell ref="B60:C60"/>
    <mergeCell ref="E66:E68"/>
  </mergeCells>
  <phoneticPr fontId="97" type="noConversion"/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rgb="FF92D050"/>
  </sheetPr>
  <dimension ref="A1:M72"/>
  <sheetViews>
    <sheetView topLeftCell="A34" workbookViewId="0">
      <selection activeCell="J41" sqref="J41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0.85546875" customWidth="1"/>
    <col min="6" max="6" width="10" customWidth="1"/>
    <col min="10" max="10" width="9.5703125" bestFit="1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504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71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81">
        <v>114340.42</v>
      </c>
    </row>
    <row r="14" spans="1:6" x14ac:dyDescent="0.25">
      <c r="A14" s="13" t="s">
        <v>14</v>
      </c>
      <c r="B14" s="5" t="s">
        <v>505</v>
      </c>
      <c r="C14" s="5"/>
      <c r="D14" s="5"/>
      <c r="E14" s="90">
        <f>'[4]В10,7'!$E$14</f>
        <v>154963.89000000001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436107.95</v>
      </c>
    </row>
    <row r="18" spans="1:6" x14ac:dyDescent="0.25">
      <c r="A18" s="13"/>
      <c r="B18" s="25" t="s">
        <v>19</v>
      </c>
      <c r="C18" s="26"/>
      <c r="D18" s="27"/>
      <c r="E18" s="15">
        <v>430439.36</v>
      </c>
    </row>
    <row r="19" spans="1:6" x14ac:dyDescent="0.25">
      <c r="A19" s="13"/>
      <c r="B19" s="25" t="s">
        <v>20</v>
      </c>
      <c r="C19" s="26"/>
      <c r="D19" s="27"/>
      <c r="E19" s="16">
        <v>430439.36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3243.24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772</v>
      </c>
      <c r="C23" s="62"/>
      <c r="D23" s="65"/>
      <c r="E23" s="65">
        <v>14404.73</v>
      </c>
      <c r="F23" s="266"/>
    </row>
    <row r="24" spans="1:6" x14ac:dyDescent="0.25">
      <c r="A24" s="13"/>
      <c r="B24" s="62" t="s">
        <v>773</v>
      </c>
      <c r="C24" s="62"/>
      <c r="D24" s="65"/>
      <c r="E24" s="65">
        <v>8957.56</v>
      </c>
    </row>
    <row r="25" spans="1:6" x14ac:dyDescent="0.25">
      <c r="A25" s="13"/>
      <c r="B25" s="62" t="s">
        <v>162</v>
      </c>
      <c r="C25" s="62"/>
      <c r="D25" s="65"/>
      <c r="E25" s="65">
        <v>77297.86</v>
      </c>
    </row>
    <row r="26" spans="1:6" x14ac:dyDescent="0.25">
      <c r="A26" s="13"/>
      <c r="B26" s="62" t="s">
        <v>774</v>
      </c>
      <c r="C26" s="62"/>
      <c r="D26" s="65"/>
      <c r="E26" s="65">
        <v>30350.09</v>
      </c>
    </row>
    <row r="27" spans="1:6" x14ac:dyDescent="0.25">
      <c r="A27" s="13"/>
      <c r="B27" s="62" t="s">
        <v>775</v>
      </c>
      <c r="C27" s="62"/>
      <c r="D27" s="65"/>
      <c r="E27" s="65">
        <v>8837.82</v>
      </c>
    </row>
    <row r="28" spans="1:6" x14ac:dyDescent="0.25">
      <c r="A28" s="13"/>
      <c r="B28" s="9"/>
      <c r="C28" s="6"/>
      <c r="D28" s="6"/>
      <c r="E28" s="70"/>
    </row>
    <row r="29" spans="1:6" x14ac:dyDescent="0.25">
      <c r="A29" s="13" t="s">
        <v>24</v>
      </c>
      <c r="B29" s="11" t="s">
        <v>36</v>
      </c>
      <c r="C29" s="11"/>
      <c r="D29" s="11"/>
      <c r="E29" s="14"/>
      <c r="F29" s="28"/>
    </row>
    <row r="30" spans="1:6" x14ac:dyDescent="0.25">
      <c r="A30" s="13"/>
      <c r="B30" s="11" t="s">
        <v>38</v>
      </c>
      <c r="C30" s="11"/>
      <c r="D30" s="11"/>
      <c r="E30" s="14"/>
      <c r="F30" s="28"/>
    </row>
    <row r="31" spans="1:6" x14ac:dyDescent="0.25">
      <c r="A31" s="13"/>
      <c r="B31" s="11" t="s">
        <v>37</v>
      </c>
      <c r="C31" s="5"/>
      <c r="D31" s="5"/>
      <c r="E31" s="1"/>
    </row>
    <row r="32" spans="1:6" x14ac:dyDescent="0.25">
      <c r="A32" s="8" t="s">
        <v>27</v>
      </c>
      <c r="B32" s="365" t="s">
        <v>28</v>
      </c>
      <c r="C32" s="366"/>
      <c r="D32" s="6"/>
      <c r="E32" s="7" t="s">
        <v>392</v>
      </c>
    </row>
    <row r="33" spans="1:13" x14ac:dyDescent="0.25">
      <c r="A33" s="8">
        <v>1</v>
      </c>
      <c r="B33" s="9" t="s">
        <v>484</v>
      </c>
      <c r="C33" s="61"/>
      <c r="D33" s="6"/>
      <c r="E33" s="83">
        <f>'[3]В10,7-21'!$F$10</f>
        <v>71586.647999999986</v>
      </c>
    </row>
    <row r="34" spans="1:13" x14ac:dyDescent="0.25">
      <c r="A34" s="8">
        <v>2</v>
      </c>
      <c r="B34" s="360" t="s">
        <v>380</v>
      </c>
      <c r="C34" s="360"/>
      <c r="D34" s="6"/>
      <c r="E34" s="83">
        <f>'[3]В10,7-21'!$F$11</f>
        <v>5791.7999999999993</v>
      </c>
    </row>
    <row r="35" spans="1:13" x14ac:dyDescent="0.25">
      <c r="A35" s="8">
        <v>3</v>
      </c>
      <c r="B35" s="359" t="s">
        <v>381</v>
      </c>
      <c r="C35" s="359"/>
      <c r="D35" s="6"/>
      <c r="E35" s="83">
        <f>'[3]В10,7-21'!$F$12</f>
        <v>15985.367999999999</v>
      </c>
    </row>
    <row r="36" spans="1:13" x14ac:dyDescent="0.25">
      <c r="A36" s="8">
        <v>4</v>
      </c>
      <c r="B36" s="31" t="s">
        <v>509</v>
      </c>
      <c r="C36" s="31"/>
      <c r="D36" s="6"/>
      <c r="E36" s="83">
        <f>'[3]В10,7-21'!$F$13</f>
        <v>4865.1120000000001</v>
      </c>
    </row>
    <row r="37" spans="1:13" x14ac:dyDescent="0.25">
      <c r="A37" s="8">
        <v>5</v>
      </c>
      <c r="B37" s="360" t="s">
        <v>30</v>
      </c>
      <c r="C37" s="360"/>
      <c r="D37" s="6"/>
      <c r="E37" s="83">
        <f>'[3]В10,7-21'!$F$17</f>
        <v>16217.039999999997</v>
      </c>
    </row>
    <row r="38" spans="1:13" x14ac:dyDescent="0.25">
      <c r="A38" s="8">
        <v>6</v>
      </c>
      <c r="B38" s="381" t="s">
        <v>383</v>
      </c>
      <c r="C38" s="370"/>
      <c r="D38" s="6"/>
      <c r="E38" s="83">
        <v>2485</v>
      </c>
    </row>
    <row r="39" spans="1:13" x14ac:dyDescent="0.25">
      <c r="A39" s="8">
        <v>7</v>
      </c>
      <c r="B39" s="359" t="s">
        <v>407</v>
      </c>
      <c r="C39" s="359"/>
      <c r="D39" s="6"/>
      <c r="E39" s="83">
        <v>26000</v>
      </c>
      <c r="J39" s="75"/>
      <c r="K39" s="341"/>
      <c r="L39" s="75"/>
    </row>
    <row r="40" spans="1:13" x14ac:dyDescent="0.25">
      <c r="A40" s="8">
        <v>8</v>
      </c>
      <c r="B40" s="360" t="s">
        <v>384</v>
      </c>
      <c r="C40" s="360"/>
      <c r="D40" s="6"/>
      <c r="E40" s="83">
        <v>926.69</v>
      </c>
      <c r="J40" s="75"/>
    </row>
    <row r="41" spans="1:13" x14ac:dyDescent="0.25">
      <c r="A41" s="8">
        <v>9</v>
      </c>
      <c r="B41" s="359" t="s">
        <v>385</v>
      </c>
      <c r="C41" s="359"/>
      <c r="D41" s="6"/>
      <c r="E41" s="83">
        <f>'[3]В10,7-21'!$F$24</f>
        <v>42627.648000000001</v>
      </c>
    </row>
    <row r="42" spans="1:13" x14ac:dyDescent="0.25">
      <c r="A42" s="8">
        <v>10</v>
      </c>
      <c r="B42" s="359" t="s">
        <v>386</v>
      </c>
      <c r="C42" s="359"/>
      <c r="D42" s="6"/>
      <c r="E42" s="83">
        <v>115836</v>
      </c>
      <c r="J42" s="75"/>
      <c r="K42" s="333"/>
      <c r="M42" s="99"/>
    </row>
    <row r="43" spans="1:13" x14ac:dyDescent="0.25">
      <c r="A43" s="8">
        <v>11</v>
      </c>
      <c r="B43" s="359" t="s">
        <v>393</v>
      </c>
      <c r="C43" s="359"/>
      <c r="D43" s="6"/>
      <c r="E43" s="83">
        <f>'[3]В10,7-21'!$F$27</f>
        <v>2780.0639999999994</v>
      </c>
    </row>
    <row r="44" spans="1:13" x14ac:dyDescent="0.25">
      <c r="A44" s="8">
        <v>12</v>
      </c>
      <c r="B44" s="359" t="s">
        <v>388</v>
      </c>
      <c r="C44" s="359"/>
      <c r="D44" s="6"/>
      <c r="E44" s="83">
        <v>17940.36</v>
      </c>
    </row>
    <row r="45" spans="1:13" x14ac:dyDescent="0.25">
      <c r="A45" s="8">
        <v>13</v>
      </c>
      <c r="B45" s="362" t="s">
        <v>4</v>
      </c>
      <c r="C45" s="363"/>
      <c r="D45" s="6"/>
      <c r="E45" s="83">
        <f>'[3]В10,7-21'!$F$30</f>
        <v>98923.943999999989</v>
      </c>
    </row>
    <row r="46" spans="1:13" x14ac:dyDescent="0.25">
      <c r="A46" s="8">
        <v>14</v>
      </c>
      <c r="B46" s="359" t="s">
        <v>456</v>
      </c>
      <c r="C46" s="359"/>
      <c r="D46" s="6"/>
      <c r="E46" s="83">
        <f>'[4]В10,7'!$E$46</f>
        <v>25914.703762999998</v>
      </c>
      <c r="J46" s="75"/>
      <c r="L46" s="75"/>
    </row>
    <row r="47" spans="1:13" x14ac:dyDescent="0.25">
      <c r="A47" s="8">
        <v>15</v>
      </c>
      <c r="B47" s="364" t="s">
        <v>488</v>
      </c>
      <c r="C47" s="364"/>
      <c r="D47" s="6"/>
      <c r="E47" s="83">
        <f>SUM(E33:E46)</f>
        <v>447880.37776299997</v>
      </c>
      <c r="J47" s="348"/>
    </row>
    <row r="48" spans="1:13" x14ac:dyDescent="0.25">
      <c r="A48" s="8">
        <v>16</v>
      </c>
      <c r="B48" s="364" t="s">
        <v>489</v>
      </c>
      <c r="C48" s="361"/>
      <c r="D48" s="6"/>
      <c r="E48" s="83">
        <f>E19+B21</f>
        <v>433682.6</v>
      </c>
      <c r="J48" s="351"/>
    </row>
    <row r="49" spans="1:6" x14ac:dyDescent="0.25">
      <c r="A49" s="13"/>
      <c r="B49" s="114"/>
      <c r="C49" s="114"/>
      <c r="D49" s="5"/>
      <c r="E49" s="90"/>
    </row>
    <row r="50" spans="1:6" x14ac:dyDescent="0.25">
      <c r="A50" s="352">
        <v>6</v>
      </c>
      <c r="B50" s="287" t="s">
        <v>1031</v>
      </c>
      <c r="C50" s="287"/>
      <c r="D50" s="31"/>
      <c r="E50" s="85"/>
    </row>
    <row r="51" spans="1:6" ht="26.25" x14ac:dyDescent="0.25">
      <c r="A51" s="352"/>
      <c r="B51" s="288" t="s">
        <v>1034</v>
      </c>
      <c r="C51" s="287" t="s">
        <v>1032</v>
      </c>
      <c r="D51" s="46" t="s">
        <v>1033</v>
      </c>
      <c r="E51" s="289" t="s">
        <v>1035</v>
      </c>
    </row>
    <row r="52" spans="1:6" x14ac:dyDescent="0.25">
      <c r="A52" s="352"/>
      <c r="B52" s="9" t="s">
        <v>1045</v>
      </c>
      <c r="C52" s="9">
        <v>240551.15</v>
      </c>
      <c r="D52" s="9">
        <v>242754.62</v>
      </c>
      <c r="E52" s="291">
        <v>41809.269999999997</v>
      </c>
    </row>
    <row r="53" spans="1:6" x14ac:dyDescent="0.25">
      <c r="A53" s="352"/>
      <c r="B53" s="9" t="s">
        <v>1046</v>
      </c>
      <c r="C53" s="9">
        <v>580042.17000000004</v>
      </c>
      <c r="D53" s="9">
        <v>554655.01</v>
      </c>
      <c r="E53" s="290">
        <v>96655.33</v>
      </c>
    </row>
    <row r="54" spans="1:6" x14ac:dyDescent="0.25">
      <c r="A54" s="352"/>
      <c r="B54" s="9" t="s">
        <v>1044</v>
      </c>
      <c r="C54" s="9">
        <v>192385.35</v>
      </c>
      <c r="D54" s="9">
        <v>193998.79</v>
      </c>
      <c r="E54" s="290">
        <v>32300.04</v>
      </c>
    </row>
    <row r="55" spans="1:6" x14ac:dyDescent="0.25">
      <c r="A55" s="93"/>
      <c r="B55" s="292" t="s">
        <v>643</v>
      </c>
      <c r="C55" s="31"/>
      <c r="D55" s="31"/>
      <c r="E55" s="293">
        <f>E52+E53+E54</f>
        <v>170764.64</v>
      </c>
    </row>
    <row r="56" spans="1:6" x14ac:dyDescent="0.25">
      <c r="A56" s="279">
        <v>7</v>
      </c>
      <c r="B56" s="11" t="s">
        <v>34</v>
      </c>
    </row>
    <row r="57" spans="1:6" x14ac:dyDescent="0.25">
      <c r="B57" s="11" t="s">
        <v>35</v>
      </c>
    </row>
    <row r="58" spans="1:6" x14ac:dyDescent="0.25">
      <c r="A58" s="38" t="s">
        <v>27</v>
      </c>
      <c r="B58" s="36" t="s">
        <v>39</v>
      </c>
      <c r="C58" s="33" t="s">
        <v>42</v>
      </c>
      <c r="D58" s="298" t="s">
        <v>1067</v>
      </c>
      <c r="E58" s="111" t="s">
        <v>425</v>
      </c>
    </row>
    <row r="59" spans="1:6" x14ac:dyDescent="0.25">
      <c r="A59" s="130" t="s">
        <v>9</v>
      </c>
      <c r="B59" s="297" t="s">
        <v>1119</v>
      </c>
      <c r="C59" s="315" t="s">
        <v>428</v>
      </c>
      <c r="D59" s="110">
        <v>119</v>
      </c>
      <c r="E59" s="110">
        <v>15400</v>
      </c>
    </row>
    <row r="60" spans="1:6" x14ac:dyDescent="0.25">
      <c r="A60" s="130">
        <v>2</v>
      </c>
      <c r="B60" s="324" t="s">
        <v>1228</v>
      </c>
      <c r="C60" s="327" t="s">
        <v>428</v>
      </c>
      <c r="D60" s="110">
        <v>112</v>
      </c>
      <c r="E60" s="110">
        <v>26000</v>
      </c>
    </row>
    <row r="61" spans="1:6" x14ac:dyDescent="0.25">
      <c r="A61" s="130">
        <v>3</v>
      </c>
      <c r="B61" s="32"/>
      <c r="C61" s="130"/>
      <c r="D61" s="110"/>
      <c r="E61" s="110"/>
    </row>
    <row r="63" spans="1:6" x14ac:dyDescent="0.25">
      <c r="A63" s="279">
        <v>8</v>
      </c>
      <c r="B63" s="28" t="s">
        <v>44</v>
      </c>
      <c r="C63" s="28"/>
      <c r="D63" s="28"/>
      <c r="E63" s="28"/>
      <c r="F63" s="28"/>
    </row>
    <row r="64" spans="1:6" x14ac:dyDescent="0.25">
      <c r="B64" s="28" t="s">
        <v>45</v>
      </c>
      <c r="C64" s="28"/>
      <c r="D64" s="28"/>
      <c r="E64" s="28"/>
      <c r="F64" s="28"/>
    </row>
    <row r="65" spans="2:6" x14ac:dyDescent="0.25">
      <c r="B65" s="28" t="s">
        <v>46</v>
      </c>
      <c r="C65" s="28"/>
      <c r="D65" s="28"/>
      <c r="E65" s="28"/>
      <c r="F65" s="28"/>
    </row>
    <row r="66" spans="2:6" x14ac:dyDescent="0.25">
      <c r="B66" s="48" t="s">
        <v>54</v>
      </c>
      <c r="C66" s="29"/>
      <c r="D66" s="29"/>
      <c r="E66" s="29"/>
      <c r="F66" s="29"/>
    </row>
    <row r="67" spans="2:6" x14ac:dyDescent="0.25">
      <c r="B67" s="29" t="s">
        <v>48</v>
      </c>
      <c r="C67" s="29"/>
      <c r="D67" s="29"/>
      <c r="E67" s="29"/>
      <c r="F67" s="29"/>
    </row>
    <row r="68" spans="2:6" x14ac:dyDescent="0.25">
      <c r="B68" s="29" t="s">
        <v>49</v>
      </c>
      <c r="C68" s="29"/>
      <c r="D68" s="29"/>
      <c r="E68" s="29"/>
      <c r="F68" s="29"/>
    </row>
    <row r="72" spans="2:6" x14ac:dyDescent="0.25">
      <c r="B72" s="161" t="s">
        <v>503</v>
      </c>
    </row>
  </sheetData>
  <mergeCells count="20">
    <mergeCell ref="B5:E5"/>
    <mergeCell ref="B9:C9"/>
    <mergeCell ref="B11:F11"/>
    <mergeCell ref="B10:E10"/>
    <mergeCell ref="B43:C43"/>
    <mergeCell ref="B48:C48"/>
    <mergeCell ref="B34:C34"/>
    <mergeCell ref="B35:C35"/>
    <mergeCell ref="B37:C37"/>
    <mergeCell ref="B12:F12"/>
    <mergeCell ref="B39:C39"/>
    <mergeCell ref="B40:C40"/>
    <mergeCell ref="B41:C41"/>
    <mergeCell ref="B42:C42"/>
    <mergeCell ref="B38:C38"/>
    <mergeCell ref="B44:C44"/>
    <mergeCell ref="B45:C45"/>
    <mergeCell ref="B32:C32"/>
    <mergeCell ref="B46:C46"/>
    <mergeCell ref="B47:C47"/>
  </mergeCells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>
    <tabColor rgb="FF92D050"/>
  </sheetPr>
  <dimension ref="A1:L75"/>
  <sheetViews>
    <sheetView workbookViewId="0">
      <selection activeCell="E54" sqref="E54"/>
    </sheetView>
  </sheetViews>
  <sheetFormatPr defaultRowHeight="15" x14ac:dyDescent="0.25"/>
  <cols>
    <col min="1" max="1" width="4.5703125" customWidth="1"/>
    <col min="2" max="2" width="40.140625" customWidth="1"/>
    <col min="3" max="3" width="11.42578125" customWidth="1"/>
    <col min="4" max="4" width="13.5703125" customWidth="1"/>
    <col min="5" max="5" width="13" customWidth="1"/>
    <col min="6" max="6" width="10" customWidth="1"/>
    <col min="10" max="10" width="10.5703125" customWidth="1"/>
  </cols>
  <sheetData>
    <row r="1" spans="1:9" x14ac:dyDescent="0.25">
      <c r="A1" s="1"/>
      <c r="B1" s="1"/>
      <c r="C1" s="2" t="s">
        <v>0</v>
      </c>
      <c r="D1" s="3"/>
      <c r="E1" s="1"/>
    </row>
    <row r="2" spans="1:9" x14ac:dyDescent="0.25">
      <c r="A2" s="1"/>
      <c r="B2" s="14" t="s">
        <v>6</v>
      </c>
      <c r="C2" s="2"/>
      <c r="D2" s="3"/>
      <c r="E2" s="1"/>
    </row>
    <row r="3" spans="1:9" x14ac:dyDescent="0.25">
      <c r="A3" s="1"/>
      <c r="B3" s="14" t="s">
        <v>7</v>
      </c>
      <c r="C3" s="2"/>
      <c r="D3" s="3"/>
      <c r="E3" s="1"/>
    </row>
    <row r="4" spans="1:9" x14ac:dyDescent="0.25">
      <c r="A4" s="1"/>
      <c r="B4" s="14" t="s">
        <v>8</v>
      </c>
      <c r="C4" s="2"/>
      <c r="D4" s="3"/>
      <c r="E4" s="1"/>
    </row>
    <row r="5" spans="1:9" x14ac:dyDescent="0.25">
      <c r="A5" s="4"/>
      <c r="B5" s="357" t="s">
        <v>506</v>
      </c>
      <c r="C5" s="357"/>
      <c r="D5" s="357"/>
      <c r="E5" s="357"/>
    </row>
    <row r="6" spans="1:9" x14ac:dyDescent="0.25">
      <c r="A6" s="4"/>
      <c r="B6" s="20"/>
      <c r="C6" s="21"/>
      <c r="D6" s="21"/>
      <c r="E6" s="21"/>
    </row>
    <row r="7" spans="1:9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9" ht="18.75" customHeight="1" x14ac:dyDescent="0.25">
      <c r="A8" s="4"/>
      <c r="B8" s="23" t="s">
        <v>494</v>
      </c>
      <c r="C8" s="21"/>
      <c r="D8" s="21"/>
      <c r="E8" s="21"/>
    </row>
    <row r="9" spans="1:9" x14ac:dyDescent="0.25">
      <c r="A9" s="4"/>
      <c r="B9" s="358" t="s">
        <v>11</v>
      </c>
      <c r="C9" s="358"/>
      <c r="D9" s="21"/>
      <c r="E9" s="21"/>
    </row>
    <row r="10" spans="1:9" ht="14.25" customHeight="1" x14ac:dyDescent="0.25">
      <c r="A10" s="4"/>
      <c r="B10" s="358" t="s">
        <v>61</v>
      </c>
      <c r="C10" s="358"/>
      <c r="D10" s="358"/>
      <c r="E10" s="358"/>
    </row>
    <row r="11" spans="1:9" ht="15" customHeight="1" x14ac:dyDescent="0.25">
      <c r="A11" s="4"/>
      <c r="B11" s="358" t="s">
        <v>12</v>
      </c>
      <c r="C11" s="358"/>
      <c r="D11" s="358"/>
      <c r="E11" s="358"/>
      <c r="F11" s="358"/>
      <c r="I11" s="272"/>
    </row>
    <row r="12" spans="1:9" ht="15" customHeight="1" x14ac:dyDescent="0.25">
      <c r="A12" s="4"/>
      <c r="B12" s="358" t="s">
        <v>72</v>
      </c>
      <c r="C12" s="358"/>
      <c r="D12" s="358"/>
      <c r="E12" s="358"/>
      <c r="F12" s="358"/>
    </row>
    <row r="13" spans="1:9" x14ac:dyDescent="0.25">
      <c r="A13" s="19" t="s">
        <v>13</v>
      </c>
      <c r="B13" s="5" t="s">
        <v>500</v>
      </c>
      <c r="C13" s="5"/>
      <c r="D13" s="5"/>
      <c r="E13" s="13">
        <v>232687.01</v>
      </c>
    </row>
    <row r="14" spans="1:9" x14ac:dyDescent="0.25">
      <c r="A14" s="13" t="s">
        <v>14</v>
      </c>
      <c r="B14" s="5" t="s">
        <v>505</v>
      </c>
      <c r="C14" s="5"/>
      <c r="D14" s="5"/>
      <c r="E14" s="82">
        <f>'[4]В10,8'!$E$14</f>
        <v>230561.02</v>
      </c>
    </row>
    <row r="15" spans="1:9" x14ac:dyDescent="0.25">
      <c r="A15" s="13" t="s">
        <v>15</v>
      </c>
      <c r="B15" s="11" t="s">
        <v>16</v>
      </c>
      <c r="C15" s="5"/>
      <c r="D15" s="5"/>
      <c r="E15" s="1"/>
    </row>
    <row r="16" spans="1:9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2039000.35</v>
      </c>
    </row>
    <row r="18" spans="1:6" x14ac:dyDescent="0.25">
      <c r="A18" s="13"/>
      <c r="B18" s="25" t="s">
        <v>19</v>
      </c>
      <c r="C18" s="26"/>
      <c r="D18" s="27"/>
      <c r="E18" s="15">
        <v>2101363.62</v>
      </c>
    </row>
    <row r="19" spans="1:6" x14ac:dyDescent="0.25">
      <c r="A19" s="13"/>
      <c r="B19" s="25" t="s">
        <v>20</v>
      </c>
      <c r="C19" s="26"/>
      <c r="D19" s="27"/>
      <c r="E19" s="16">
        <f>E18</f>
        <v>2101363.62</v>
      </c>
    </row>
    <row r="20" spans="1:6" x14ac:dyDescent="0.25">
      <c r="A20" s="13"/>
      <c r="B20" s="24" t="s">
        <v>65</v>
      </c>
      <c r="C20" s="5"/>
      <c r="D20" s="5"/>
      <c r="E20" s="1"/>
    </row>
    <row r="21" spans="1:6" x14ac:dyDescent="0.25">
      <c r="A21" s="13"/>
      <c r="B21" s="24"/>
      <c r="C21" s="143">
        <v>3243.24</v>
      </c>
      <c r="D21" s="5"/>
      <c r="E21" s="1"/>
    </row>
    <row r="22" spans="1:6" x14ac:dyDescent="0.25">
      <c r="A22" s="13"/>
      <c r="B22" s="24" t="s">
        <v>22</v>
      </c>
      <c r="C22" s="5">
        <v>0</v>
      </c>
      <c r="D22" s="5"/>
      <c r="E22" s="1"/>
    </row>
    <row r="23" spans="1:6" x14ac:dyDescent="0.25">
      <c r="A23" s="13"/>
      <c r="B23" s="24" t="s">
        <v>23</v>
      </c>
      <c r="C23" s="5"/>
      <c r="D23" s="5"/>
      <c r="E23" s="1"/>
    </row>
    <row r="24" spans="1:6" x14ac:dyDescent="0.25">
      <c r="A24" s="13"/>
      <c r="B24" s="9" t="s">
        <v>165</v>
      </c>
      <c r="C24" s="6"/>
      <c r="D24" s="6"/>
      <c r="E24" s="70"/>
    </row>
    <row r="25" spans="1:6" x14ac:dyDescent="0.25">
      <c r="A25" s="13"/>
      <c r="B25" s="62" t="s">
        <v>779</v>
      </c>
      <c r="C25" s="62"/>
      <c r="D25" s="65"/>
      <c r="E25" s="65">
        <v>29735.040000000001</v>
      </c>
      <c r="F25" s="266"/>
    </row>
    <row r="26" spans="1:6" x14ac:dyDescent="0.25">
      <c r="A26" s="13"/>
      <c r="B26" s="62" t="s">
        <v>163</v>
      </c>
      <c r="C26" s="62"/>
      <c r="D26" s="65"/>
      <c r="E26" s="65">
        <v>70240.509999999995</v>
      </c>
    </row>
    <row r="27" spans="1:6" x14ac:dyDescent="0.25">
      <c r="A27" s="13"/>
      <c r="B27" s="62" t="s">
        <v>164</v>
      </c>
      <c r="C27" s="62"/>
      <c r="D27" s="65"/>
      <c r="E27" s="65">
        <v>17392.05</v>
      </c>
    </row>
    <row r="28" spans="1:6" x14ac:dyDescent="0.25">
      <c r="A28" s="13"/>
      <c r="B28" s="62" t="s">
        <v>777</v>
      </c>
      <c r="C28" s="62"/>
      <c r="D28" s="65"/>
      <c r="E28" s="65">
        <v>32817.58</v>
      </c>
    </row>
    <row r="29" spans="1:6" x14ac:dyDescent="0.25">
      <c r="A29" s="13"/>
      <c r="B29" s="62" t="s">
        <v>776</v>
      </c>
      <c r="C29" s="62"/>
      <c r="D29" s="65"/>
      <c r="E29" s="65">
        <v>11620.85</v>
      </c>
    </row>
    <row r="30" spans="1:6" x14ac:dyDescent="0.25">
      <c r="A30" s="13"/>
      <c r="B30" s="62" t="s">
        <v>778</v>
      </c>
      <c r="C30" s="62"/>
      <c r="D30" s="65"/>
      <c r="E30" s="65">
        <v>9879.3799999999992</v>
      </c>
    </row>
    <row r="31" spans="1:6" x14ac:dyDescent="0.25">
      <c r="A31" s="13"/>
      <c r="B31" s="62" t="s">
        <v>781</v>
      </c>
      <c r="C31" s="62"/>
      <c r="D31" s="65"/>
      <c r="E31" s="65">
        <v>9681.4500000000007</v>
      </c>
    </row>
    <row r="32" spans="1:6" x14ac:dyDescent="0.25">
      <c r="A32" s="13"/>
      <c r="B32" s="62" t="s">
        <v>780</v>
      </c>
      <c r="C32" s="62"/>
      <c r="D32" s="65"/>
      <c r="E32" s="65">
        <v>11842.56</v>
      </c>
    </row>
    <row r="33" spans="1:12" x14ac:dyDescent="0.25">
      <c r="A33" s="13" t="s">
        <v>24</v>
      </c>
      <c r="B33" s="11" t="s">
        <v>36</v>
      </c>
      <c r="C33" s="11"/>
      <c r="D33" s="11"/>
      <c r="E33" s="14"/>
      <c r="F33" s="28"/>
    </row>
    <row r="34" spans="1:12" x14ac:dyDescent="0.25">
      <c r="A34" s="13"/>
      <c r="B34" s="11" t="s">
        <v>38</v>
      </c>
      <c r="C34" s="11"/>
      <c r="D34" s="11"/>
      <c r="E34" s="14"/>
      <c r="F34" s="28"/>
    </row>
    <row r="35" spans="1:12" x14ac:dyDescent="0.25">
      <c r="A35" s="13"/>
      <c r="B35" s="11" t="s">
        <v>37</v>
      </c>
      <c r="C35" s="5"/>
      <c r="D35" s="5"/>
      <c r="E35" s="1"/>
    </row>
    <row r="36" spans="1:12" x14ac:dyDescent="0.25">
      <c r="A36" s="8" t="s">
        <v>27</v>
      </c>
      <c r="B36" s="365" t="s">
        <v>28</v>
      </c>
      <c r="C36" s="366"/>
      <c r="D36" s="6"/>
      <c r="E36" s="7" t="s">
        <v>389</v>
      </c>
    </row>
    <row r="37" spans="1:12" x14ac:dyDescent="0.25">
      <c r="A37" s="8">
        <v>1</v>
      </c>
      <c r="B37" s="9" t="s">
        <v>484</v>
      </c>
      <c r="C37" s="61"/>
      <c r="D37" s="6"/>
      <c r="E37" s="7">
        <v>120888.72</v>
      </c>
      <c r="J37" s="75"/>
    </row>
    <row r="38" spans="1:12" x14ac:dyDescent="0.25">
      <c r="A38" s="8">
        <v>2</v>
      </c>
      <c r="B38" s="359" t="s">
        <v>381</v>
      </c>
      <c r="C38" s="359"/>
      <c r="D38" s="6"/>
      <c r="E38" s="7">
        <v>76562.86</v>
      </c>
      <c r="J38" s="75"/>
    </row>
    <row r="39" spans="1:12" x14ac:dyDescent="0.25">
      <c r="A39" s="8">
        <v>3</v>
      </c>
      <c r="B39" s="31" t="s">
        <v>509</v>
      </c>
      <c r="C39" s="31"/>
      <c r="D39" s="6"/>
      <c r="E39" s="83">
        <f>'[3]В10,8-21'!$F$13</f>
        <v>10074.06</v>
      </c>
    </row>
    <row r="40" spans="1:12" x14ac:dyDescent="0.25">
      <c r="A40" s="8">
        <v>4</v>
      </c>
      <c r="B40" s="359" t="s">
        <v>2</v>
      </c>
      <c r="C40" s="359"/>
      <c r="D40" s="6"/>
      <c r="E40" s="7">
        <v>0</v>
      </c>
      <c r="J40" s="75"/>
    </row>
    <row r="41" spans="1:12" x14ac:dyDescent="0.25">
      <c r="A41" s="8">
        <v>5</v>
      </c>
      <c r="B41" s="360" t="s">
        <v>30</v>
      </c>
      <c r="C41" s="360"/>
      <c r="D41" s="6"/>
      <c r="E41" s="83">
        <f>'[3]В10,8-21'!$F$17</f>
        <v>40296.239999999998</v>
      </c>
    </row>
    <row r="42" spans="1:12" x14ac:dyDescent="0.25">
      <c r="A42" s="8">
        <v>6</v>
      </c>
      <c r="B42" s="359" t="s">
        <v>409</v>
      </c>
      <c r="C42" s="359"/>
      <c r="D42" s="6"/>
      <c r="E42" s="7">
        <v>13706.36</v>
      </c>
    </row>
    <row r="43" spans="1:12" x14ac:dyDescent="0.25">
      <c r="A43" s="8">
        <v>7</v>
      </c>
      <c r="B43" s="359" t="s">
        <v>1258</v>
      </c>
      <c r="C43" s="359"/>
      <c r="D43" s="6"/>
      <c r="E43" s="83">
        <f>'[4]В10,8'!$E$43</f>
        <v>582349.41999999993</v>
      </c>
      <c r="J43" s="75"/>
      <c r="L43" s="75"/>
    </row>
    <row r="44" spans="1:12" x14ac:dyDescent="0.25">
      <c r="A44" s="8">
        <v>8</v>
      </c>
      <c r="B44" s="360" t="s">
        <v>384</v>
      </c>
      <c r="C44" s="360"/>
      <c r="D44" s="6"/>
      <c r="E44" s="7">
        <v>2014.81</v>
      </c>
    </row>
    <row r="45" spans="1:12" x14ac:dyDescent="0.25">
      <c r="A45" s="8">
        <v>9</v>
      </c>
      <c r="B45" s="359" t="s">
        <v>385</v>
      </c>
      <c r="C45" s="359"/>
      <c r="D45" s="6"/>
      <c r="E45" s="83">
        <f>'[3]В10,8-21'!$F$24</f>
        <v>134320.79999999999</v>
      </c>
    </row>
    <row r="46" spans="1:12" x14ac:dyDescent="0.25">
      <c r="A46" s="8">
        <v>10</v>
      </c>
      <c r="B46" s="359" t="s">
        <v>386</v>
      </c>
      <c r="C46" s="359"/>
      <c r="D46" s="6"/>
      <c r="E46" s="83">
        <f>'[3]В10,8-21'!$F$26</f>
        <v>357293.32799999998</v>
      </c>
    </row>
    <row r="47" spans="1:12" x14ac:dyDescent="0.25">
      <c r="A47" s="8">
        <v>11</v>
      </c>
      <c r="B47" s="359" t="s">
        <v>407</v>
      </c>
      <c r="C47" s="359"/>
      <c r="D47" s="6"/>
      <c r="E47" s="84">
        <v>46802.45</v>
      </c>
    </row>
    <row r="48" spans="1:12" x14ac:dyDescent="0.25">
      <c r="A48" s="8">
        <v>12</v>
      </c>
      <c r="B48" s="359" t="s">
        <v>393</v>
      </c>
      <c r="C48" s="359"/>
      <c r="D48" s="6"/>
      <c r="E48" s="7">
        <v>120000</v>
      </c>
    </row>
    <row r="49" spans="1:12" x14ac:dyDescent="0.25">
      <c r="A49" s="8">
        <v>13</v>
      </c>
      <c r="B49" s="359" t="s">
        <v>388</v>
      </c>
      <c r="C49" s="359"/>
      <c r="D49" s="6"/>
      <c r="E49" s="7">
        <v>47708.32</v>
      </c>
    </row>
    <row r="50" spans="1:12" x14ac:dyDescent="0.25">
      <c r="A50" s="8">
        <v>14</v>
      </c>
      <c r="B50" s="359" t="s">
        <v>451</v>
      </c>
      <c r="C50" s="359"/>
      <c r="D50" s="6"/>
      <c r="E50" s="7">
        <v>204039.08</v>
      </c>
    </row>
    <row r="51" spans="1:12" x14ac:dyDescent="0.25">
      <c r="A51" s="8">
        <v>15</v>
      </c>
      <c r="B51" s="362" t="s">
        <v>4</v>
      </c>
      <c r="C51" s="363"/>
      <c r="D51" s="6"/>
      <c r="E51" s="7">
        <v>291879.09999999998</v>
      </c>
    </row>
    <row r="52" spans="1:12" x14ac:dyDescent="0.25">
      <c r="A52" s="8">
        <v>16</v>
      </c>
      <c r="B52" s="359" t="s">
        <v>456</v>
      </c>
      <c r="C52" s="359"/>
      <c r="D52" s="6"/>
      <c r="E52" s="83">
        <f>'[4]В10,8'!$E$52</f>
        <v>125760.78291930002</v>
      </c>
      <c r="L52" s="75"/>
    </row>
    <row r="53" spans="1:12" x14ac:dyDescent="0.25">
      <c r="A53" s="8">
        <v>17</v>
      </c>
      <c r="B53" s="364" t="s">
        <v>488</v>
      </c>
      <c r="C53" s="364"/>
      <c r="D53" s="6"/>
      <c r="E53" s="83">
        <f>SUM(E37:E52)</f>
        <v>2173696.3309193002</v>
      </c>
      <c r="J53" s="173"/>
    </row>
    <row r="54" spans="1:12" x14ac:dyDescent="0.25">
      <c r="A54" s="8">
        <v>18</v>
      </c>
      <c r="B54" s="364" t="s">
        <v>489</v>
      </c>
      <c r="C54" s="361"/>
      <c r="D54" s="6"/>
      <c r="E54" s="7">
        <f>C21+E19</f>
        <v>2104606.8600000003</v>
      </c>
      <c r="J54" s="162"/>
    </row>
    <row r="55" spans="1:12" x14ac:dyDescent="0.25">
      <c r="A55" s="13"/>
      <c r="B55" s="114"/>
      <c r="C55" s="114"/>
      <c r="D55" s="5"/>
      <c r="E55" s="90"/>
    </row>
    <row r="56" spans="1:12" x14ac:dyDescent="0.25">
      <c r="A56" s="8">
        <v>6</v>
      </c>
      <c r="B56" s="287" t="s">
        <v>1031</v>
      </c>
      <c r="C56" s="287"/>
      <c r="D56" s="31"/>
      <c r="E56" s="85"/>
    </row>
    <row r="57" spans="1:12" ht="26.25" x14ac:dyDescent="0.25">
      <c r="A57" s="8"/>
      <c r="B57" s="288" t="s">
        <v>1034</v>
      </c>
      <c r="C57" s="287" t="s">
        <v>1032</v>
      </c>
      <c r="D57" s="46" t="s">
        <v>1033</v>
      </c>
      <c r="E57" s="289" t="s">
        <v>1035</v>
      </c>
    </row>
    <row r="58" spans="1:12" x14ac:dyDescent="0.25">
      <c r="A58" s="8"/>
      <c r="B58" s="9" t="s">
        <v>1042</v>
      </c>
      <c r="C58" s="9">
        <v>469056.39</v>
      </c>
      <c r="D58" s="9">
        <v>466182.65</v>
      </c>
      <c r="E58" s="291">
        <v>60499.61</v>
      </c>
    </row>
    <row r="59" spans="1:12" x14ac:dyDescent="0.25">
      <c r="A59" s="8"/>
      <c r="B59" s="9" t="s">
        <v>1043</v>
      </c>
      <c r="C59" s="9">
        <v>1462471.3</v>
      </c>
      <c r="D59" s="9">
        <v>1466037.13</v>
      </c>
      <c r="E59" s="290">
        <v>191625.08</v>
      </c>
    </row>
    <row r="60" spans="1:12" x14ac:dyDescent="0.25">
      <c r="A60" s="8"/>
      <c r="B60" s="9" t="s">
        <v>1041</v>
      </c>
      <c r="C60" s="9">
        <v>394312.42</v>
      </c>
      <c r="D60" s="9">
        <v>394425.61</v>
      </c>
      <c r="E60" s="290">
        <v>49452.04</v>
      </c>
    </row>
    <row r="61" spans="1:12" x14ac:dyDescent="0.25">
      <c r="A61" s="31"/>
      <c r="B61" s="292" t="s">
        <v>643</v>
      </c>
      <c r="C61" s="31"/>
      <c r="D61" s="31"/>
      <c r="E61" s="293">
        <f>E58+E59+E60</f>
        <v>301576.73</v>
      </c>
    </row>
    <row r="62" spans="1:12" x14ac:dyDescent="0.25">
      <c r="A62" s="28">
        <v>7</v>
      </c>
      <c r="B62" s="11" t="s">
        <v>34</v>
      </c>
    </row>
    <row r="63" spans="1:12" x14ac:dyDescent="0.25">
      <c r="B63" s="11" t="s">
        <v>35</v>
      </c>
    </row>
    <row r="64" spans="1:12" x14ac:dyDescent="0.25">
      <c r="A64" s="38" t="s">
        <v>27</v>
      </c>
      <c r="B64" s="36" t="s">
        <v>39</v>
      </c>
      <c r="C64" s="33" t="s">
        <v>42</v>
      </c>
      <c r="D64" s="33"/>
      <c r="E64" s="111" t="s">
        <v>425</v>
      </c>
    </row>
    <row r="65" spans="1:6" x14ac:dyDescent="0.25">
      <c r="A65" s="32">
        <v>1</v>
      </c>
      <c r="B65" s="113"/>
      <c r="C65" s="113"/>
      <c r="D65" s="31"/>
      <c r="E65" s="31"/>
    </row>
    <row r="66" spans="1:6" x14ac:dyDescent="0.25">
      <c r="A66" s="28">
        <v>8</v>
      </c>
      <c r="B66" s="28" t="s">
        <v>44</v>
      </c>
      <c r="C66" s="28"/>
      <c r="D66" s="28"/>
      <c r="E66" s="28"/>
      <c r="F66" s="28"/>
    </row>
    <row r="67" spans="1:6" x14ac:dyDescent="0.25">
      <c r="B67" s="28" t="s">
        <v>45</v>
      </c>
      <c r="C67" s="28"/>
      <c r="D67" s="28"/>
      <c r="E67" s="28"/>
      <c r="F67" s="28"/>
    </row>
    <row r="68" spans="1:6" x14ac:dyDescent="0.25">
      <c r="B68" s="28" t="s">
        <v>46</v>
      </c>
      <c r="C68" s="28"/>
      <c r="D68" s="28"/>
      <c r="E68" s="28"/>
      <c r="F68" s="28"/>
    </row>
    <row r="69" spans="1:6" x14ac:dyDescent="0.25">
      <c r="B69" s="48" t="s">
        <v>54</v>
      </c>
      <c r="C69" s="29"/>
      <c r="D69" s="29"/>
      <c r="E69" s="29"/>
      <c r="F69" s="29"/>
    </row>
    <row r="70" spans="1:6" x14ac:dyDescent="0.25">
      <c r="B70" s="29" t="s">
        <v>48</v>
      </c>
      <c r="C70" s="29"/>
      <c r="D70" s="29"/>
      <c r="E70" s="29"/>
      <c r="F70" s="29"/>
    </row>
    <row r="71" spans="1:6" x14ac:dyDescent="0.25">
      <c r="B71" s="29" t="s">
        <v>49</v>
      </c>
      <c r="C71" s="29"/>
      <c r="D71" s="29"/>
      <c r="E71" s="29"/>
      <c r="F71" s="29"/>
    </row>
    <row r="75" spans="1:6" x14ac:dyDescent="0.25">
      <c r="B75" s="161" t="s">
        <v>503</v>
      </c>
    </row>
  </sheetData>
  <mergeCells count="22">
    <mergeCell ref="B52:C52"/>
    <mergeCell ref="B53:C53"/>
    <mergeCell ref="B54:C54"/>
    <mergeCell ref="B38:C38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36:C36"/>
    <mergeCell ref="B12:F12"/>
    <mergeCell ref="B5:E5"/>
    <mergeCell ref="B9:C9"/>
    <mergeCell ref="B11:F11"/>
    <mergeCell ref="B10:E1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8">
    <tabColor rgb="FF92D050"/>
  </sheetPr>
  <dimension ref="A1:L84"/>
  <sheetViews>
    <sheetView topLeftCell="A55" workbookViewId="0">
      <selection activeCell="E63" sqref="E63"/>
    </sheetView>
  </sheetViews>
  <sheetFormatPr defaultRowHeight="15" x14ac:dyDescent="0.25"/>
  <cols>
    <col min="1" max="1" width="4.5703125" customWidth="1"/>
    <col min="2" max="2" width="44.7109375" customWidth="1"/>
    <col min="3" max="3" width="11.42578125" customWidth="1"/>
    <col min="4" max="4" width="10.140625" customWidth="1"/>
    <col min="5" max="5" width="12.140625" customWidth="1"/>
    <col min="6" max="6" width="10" customWidth="1"/>
    <col min="10" max="10" width="10.8554687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1054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73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5"/>
      <c r="E13" s="81">
        <v>480992.81</v>
      </c>
    </row>
    <row r="14" spans="1:6" x14ac:dyDescent="0.25">
      <c r="A14" s="13" t="s">
        <v>14</v>
      </c>
      <c r="B14" s="5" t="s">
        <v>505</v>
      </c>
      <c r="C14" s="5"/>
      <c r="D14" s="5"/>
      <c r="E14" s="81">
        <v>224166.7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960884.08</v>
      </c>
    </row>
    <row r="18" spans="1:6" x14ac:dyDescent="0.25">
      <c r="A18" s="13"/>
      <c r="B18" s="25" t="s">
        <v>19</v>
      </c>
      <c r="C18" s="26"/>
      <c r="D18" s="27"/>
      <c r="E18" s="15">
        <v>921234.79</v>
      </c>
    </row>
    <row r="19" spans="1:6" x14ac:dyDescent="0.25">
      <c r="A19" s="13"/>
      <c r="B19" s="25" t="s">
        <v>20</v>
      </c>
      <c r="C19" s="26"/>
      <c r="D19" s="27"/>
      <c r="E19" s="15">
        <v>921234.79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0">
        <v>13143.24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782</v>
      </c>
      <c r="C23" s="62"/>
      <c r="D23" s="65"/>
      <c r="E23" s="65">
        <v>2350.02</v>
      </c>
      <c r="F23" s="266"/>
    </row>
    <row r="24" spans="1:6" x14ac:dyDescent="0.25">
      <c r="A24" s="13"/>
      <c r="B24" s="62" t="s">
        <v>783</v>
      </c>
      <c r="C24" s="62"/>
      <c r="D24" s="65"/>
      <c r="E24" s="65">
        <v>2140.14</v>
      </c>
    </row>
    <row r="25" spans="1:6" x14ac:dyDescent="0.25">
      <c r="A25" s="13"/>
      <c r="B25" s="62" t="s">
        <v>166</v>
      </c>
      <c r="C25" s="62"/>
      <c r="D25" s="65"/>
      <c r="E25" s="65">
        <v>23077.78</v>
      </c>
    </row>
    <row r="26" spans="1:6" x14ac:dyDescent="0.25">
      <c r="A26" s="13"/>
      <c r="B26" s="62" t="s">
        <v>784</v>
      </c>
      <c r="C26" s="62"/>
      <c r="D26" s="65"/>
      <c r="E26" s="65">
        <v>2145.19</v>
      </c>
    </row>
    <row r="27" spans="1:6" x14ac:dyDescent="0.25">
      <c r="A27" s="13"/>
      <c r="B27" s="62" t="s">
        <v>167</v>
      </c>
      <c r="C27" s="62"/>
      <c r="D27" s="65"/>
      <c r="E27" s="65">
        <v>27232.27</v>
      </c>
    </row>
    <row r="28" spans="1:6" x14ac:dyDescent="0.25">
      <c r="A28" s="13"/>
      <c r="B28" s="62" t="s">
        <v>168</v>
      </c>
      <c r="C28" s="62"/>
      <c r="D28" s="65"/>
      <c r="E28" s="65">
        <v>8764.35</v>
      </c>
    </row>
    <row r="29" spans="1:6" x14ac:dyDescent="0.25">
      <c r="A29" s="13"/>
      <c r="B29" s="62" t="s">
        <v>169</v>
      </c>
      <c r="C29" s="62"/>
      <c r="D29" s="65"/>
      <c r="E29" s="65">
        <v>43917.37</v>
      </c>
    </row>
    <row r="30" spans="1:6" x14ac:dyDescent="0.25">
      <c r="A30" s="13"/>
      <c r="B30" s="62" t="s">
        <v>785</v>
      </c>
      <c r="C30" s="62"/>
      <c r="D30" s="65"/>
      <c r="E30" s="65">
        <v>8968.5400000000009</v>
      </c>
    </row>
    <row r="31" spans="1:6" x14ac:dyDescent="0.25">
      <c r="A31" s="13"/>
      <c r="B31" s="62" t="s">
        <v>170</v>
      </c>
      <c r="C31" s="62"/>
      <c r="D31" s="65"/>
      <c r="E31" s="65">
        <v>19719.73</v>
      </c>
    </row>
    <row r="32" spans="1:6" x14ac:dyDescent="0.25">
      <c r="A32" s="13"/>
      <c r="B32" s="62" t="s">
        <v>786</v>
      </c>
      <c r="C32" s="62"/>
      <c r="D32" s="65"/>
      <c r="E32" s="65">
        <v>4809.5200000000004</v>
      </c>
    </row>
    <row r="33" spans="1:6" x14ac:dyDescent="0.25">
      <c r="A33" s="13"/>
      <c r="B33" s="62" t="s">
        <v>787</v>
      </c>
      <c r="C33" s="62"/>
      <c r="D33" s="65"/>
      <c r="E33" s="65">
        <v>13035.1</v>
      </c>
    </row>
    <row r="34" spans="1:6" x14ac:dyDescent="0.25">
      <c r="A34" s="13"/>
      <c r="B34" s="62" t="s">
        <v>788</v>
      </c>
      <c r="C34" s="62"/>
      <c r="D34" s="65"/>
      <c r="E34" s="65">
        <v>2425.23</v>
      </c>
    </row>
    <row r="35" spans="1:6" x14ac:dyDescent="0.25">
      <c r="A35" s="13"/>
      <c r="B35" s="62" t="s">
        <v>171</v>
      </c>
      <c r="C35" s="62"/>
      <c r="D35" s="65"/>
      <c r="E35" s="65">
        <v>79181.17</v>
      </c>
    </row>
    <row r="36" spans="1:6" x14ac:dyDescent="0.25">
      <c r="A36" s="13"/>
      <c r="B36" s="62" t="s">
        <v>172</v>
      </c>
      <c r="C36" s="62"/>
      <c r="D36" s="65"/>
      <c r="E36" s="65">
        <v>66794.899999999994</v>
      </c>
    </row>
    <row r="37" spans="1:6" x14ac:dyDescent="0.25">
      <c r="A37" s="13"/>
      <c r="B37" s="62" t="s">
        <v>173</v>
      </c>
      <c r="C37" s="62"/>
      <c r="D37" s="65"/>
      <c r="E37" s="65">
        <v>82891.55</v>
      </c>
    </row>
    <row r="38" spans="1:6" x14ac:dyDescent="0.25">
      <c r="A38" s="13"/>
      <c r="B38" s="62" t="s">
        <v>789</v>
      </c>
      <c r="C38" s="62"/>
      <c r="D38" s="65"/>
      <c r="E38" s="65">
        <v>12470.84</v>
      </c>
    </row>
    <row r="39" spans="1:6" x14ac:dyDescent="0.25">
      <c r="A39" s="13"/>
      <c r="B39" s="62" t="s">
        <v>790</v>
      </c>
      <c r="C39" s="62"/>
      <c r="D39" s="65"/>
      <c r="E39" s="65">
        <v>9050.93</v>
      </c>
    </row>
    <row r="40" spans="1:6" x14ac:dyDescent="0.25">
      <c r="A40" s="13"/>
      <c r="B40" s="24"/>
      <c r="C40" s="5"/>
      <c r="D40" s="5"/>
      <c r="E40" s="1"/>
    </row>
    <row r="41" spans="1:6" x14ac:dyDescent="0.25">
      <c r="A41" s="13" t="s">
        <v>24</v>
      </c>
      <c r="B41" s="11" t="s">
        <v>36</v>
      </c>
      <c r="C41" s="11"/>
      <c r="D41" s="11"/>
      <c r="E41" s="14"/>
      <c r="F41" s="28"/>
    </row>
    <row r="42" spans="1:6" x14ac:dyDescent="0.25">
      <c r="A42" s="13"/>
      <c r="B42" s="11" t="s">
        <v>38</v>
      </c>
      <c r="C42" s="11"/>
      <c r="D42" s="11"/>
      <c r="E42" s="14"/>
      <c r="F42" s="28"/>
    </row>
    <row r="43" spans="1:6" x14ac:dyDescent="0.25">
      <c r="A43" s="13"/>
      <c r="B43" s="11" t="s">
        <v>37</v>
      </c>
      <c r="C43" s="5"/>
      <c r="D43" s="5"/>
      <c r="E43" s="1"/>
    </row>
    <row r="44" spans="1:6" x14ac:dyDescent="0.25">
      <c r="A44" s="8" t="s">
        <v>27</v>
      </c>
      <c r="B44" s="365" t="s">
        <v>28</v>
      </c>
      <c r="C44" s="366"/>
      <c r="D44" s="6"/>
      <c r="E44" s="7" t="s">
        <v>392</v>
      </c>
    </row>
    <row r="45" spans="1:6" x14ac:dyDescent="0.25">
      <c r="A45" s="8">
        <v>1</v>
      </c>
      <c r="B45" s="362" t="s">
        <v>484</v>
      </c>
      <c r="C45" s="363"/>
      <c r="D45" s="6"/>
      <c r="E45" s="264">
        <f>'[3]В12-21'!$F$10</f>
        <v>170772.48000000001</v>
      </c>
    </row>
    <row r="46" spans="1:6" x14ac:dyDescent="0.25">
      <c r="A46" s="8">
        <v>2</v>
      </c>
      <c r="B46" s="360" t="s">
        <v>380</v>
      </c>
      <c r="C46" s="360"/>
      <c r="D46" s="6"/>
      <c r="E46" s="264">
        <f>'[3]В12-21'!$F$11</f>
        <v>9605.9519999999993</v>
      </c>
    </row>
    <row r="47" spans="1:6" x14ac:dyDescent="0.25">
      <c r="A47" s="8">
        <v>3</v>
      </c>
      <c r="B47" s="359" t="s">
        <v>381</v>
      </c>
      <c r="C47" s="359"/>
      <c r="D47" s="6"/>
      <c r="E47" s="264">
        <f>'[3]В12-21'!$F$12</f>
        <v>38423.807999999997</v>
      </c>
    </row>
    <row r="48" spans="1:6" x14ac:dyDescent="0.25">
      <c r="A48" s="8">
        <v>4</v>
      </c>
      <c r="B48" s="31" t="s">
        <v>509</v>
      </c>
      <c r="C48" s="31"/>
      <c r="D48" s="6"/>
      <c r="E48" s="264">
        <f>'[3]В12-21'!$F$13</f>
        <v>24548.544000000002</v>
      </c>
    </row>
    <row r="49" spans="1:12" x14ac:dyDescent="0.25">
      <c r="A49" s="8">
        <v>5</v>
      </c>
      <c r="B49" s="359" t="s">
        <v>2</v>
      </c>
      <c r="C49" s="359"/>
      <c r="D49" s="6"/>
      <c r="E49" s="265">
        <v>6035.92</v>
      </c>
      <c r="J49" s="75"/>
    </row>
    <row r="50" spans="1:12" x14ac:dyDescent="0.25">
      <c r="A50" s="8">
        <v>6</v>
      </c>
      <c r="B50" s="359" t="s">
        <v>3</v>
      </c>
      <c r="C50" s="359"/>
      <c r="D50" s="6"/>
      <c r="E50" s="265">
        <v>16000</v>
      </c>
      <c r="J50" s="75"/>
    </row>
    <row r="51" spans="1:12" x14ac:dyDescent="0.25">
      <c r="A51" s="8">
        <v>7</v>
      </c>
      <c r="B51" s="360" t="s">
        <v>30</v>
      </c>
      <c r="C51" s="360"/>
      <c r="D51" s="6"/>
      <c r="E51" s="264">
        <f>'[3]В12-21'!$F$17</f>
        <v>34688.159999999996</v>
      </c>
    </row>
    <row r="52" spans="1:12" x14ac:dyDescent="0.25">
      <c r="A52" s="8">
        <v>8</v>
      </c>
      <c r="B52" s="359" t="s">
        <v>382</v>
      </c>
      <c r="C52" s="359"/>
      <c r="D52" s="6"/>
      <c r="E52" s="265">
        <v>384.56</v>
      </c>
      <c r="J52" s="75"/>
    </row>
    <row r="53" spans="1:12" x14ac:dyDescent="0.25">
      <c r="A53" s="8">
        <v>9</v>
      </c>
      <c r="B53" s="359" t="s">
        <v>383</v>
      </c>
      <c r="C53" s="359"/>
      <c r="D53" s="6"/>
      <c r="E53" s="264">
        <v>4120</v>
      </c>
      <c r="J53" s="75"/>
      <c r="L53" s="75"/>
    </row>
    <row r="54" spans="1:12" x14ac:dyDescent="0.25">
      <c r="A54" s="8">
        <v>10</v>
      </c>
      <c r="B54" s="360" t="s">
        <v>384</v>
      </c>
      <c r="C54" s="360"/>
      <c r="D54" s="6"/>
      <c r="E54" s="265">
        <v>1065</v>
      </c>
      <c r="J54" s="75"/>
    </row>
    <row r="55" spans="1:12" x14ac:dyDescent="0.25">
      <c r="A55" s="8">
        <v>11</v>
      </c>
      <c r="B55" s="359" t="s">
        <v>385</v>
      </c>
      <c r="C55" s="359"/>
      <c r="D55" s="6"/>
      <c r="E55" s="264">
        <f>'[3]В12-21'!$F$24</f>
        <v>95525.856</v>
      </c>
      <c r="G55" s="49"/>
    </row>
    <row r="56" spans="1:12" x14ac:dyDescent="0.25">
      <c r="A56" s="8">
        <v>12</v>
      </c>
      <c r="B56" s="359" t="s">
        <v>1243</v>
      </c>
      <c r="C56" s="359"/>
      <c r="D56" s="6"/>
      <c r="E56" s="7">
        <v>30000</v>
      </c>
    </row>
    <row r="57" spans="1:12" x14ac:dyDescent="0.25">
      <c r="A57" s="8">
        <v>13</v>
      </c>
      <c r="B57" s="359" t="s">
        <v>410</v>
      </c>
      <c r="C57" s="359"/>
      <c r="D57" s="6"/>
      <c r="E57" s="7">
        <v>5614.67</v>
      </c>
    </row>
    <row r="58" spans="1:12" x14ac:dyDescent="0.25">
      <c r="A58" s="8">
        <v>14</v>
      </c>
      <c r="B58" s="359" t="s">
        <v>393</v>
      </c>
      <c r="C58" s="359"/>
      <c r="D58" s="6"/>
      <c r="E58" s="264">
        <f>'[3]В12-21'!$F$27</f>
        <v>6403.9679999999998</v>
      </c>
    </row>
    <row r="59" spans="1:12" x14ac:dyDescent="0.25">
      <c r="A59" s="8">
        <v>15</v>
      </c>
      <c r="B59" s="359" t="s">
        <v>388</v>
      </c>
      <c r="C59" s="359"/>
      <c r="D59" s="6"/>
      <c r="E59" s="265">
        <v>207401.76</v>
      </c>
    </row>
    <row r="60" spans="1:12" x14ac:dyDescent="0.25">
      <c r="A60" s="8">
        <v>16</v>
      </c>
      <c r="B60" s="359" t="s">
        <v>1019</v>
      </c>
      <c r="C60" s="359"/>
      <c r="D60" s="6"/>
      <c r="E60" s="70">
        <v>8025.99</v>
      </c>
    </row>
    <row r="61" spans="1:12" x14ac:dyDescent="0.25">
      <c r="A61" s="8">
        <v>17</v>
      </c>
      <c r="B61" s="359" t="s">
        <v>4</v>
      </c>
      <c r="C61" s="359"/>
      <c r="D61" s="6"/>
      <c r="E61" s="264">
        <f>'[3]В12-21'!$F$30</f>
        <v>214532.92799999999</v>
      </c>
    </row>
    <row r="62" spans="1:12" x14ac:dyDescent="0.25">
      <c r="A62" s="8">
        <v>18</v>
      </c>
      <c r="B62" s="359" t="s">
        <v>455</v>
      </c>
      <c r="C62" s="359"/>
      <c r="D62" s="6"/>
      <c r="E62" s="264">
        <f>[4]В12!$E$62</f>
        <v>55833.759182650007</v>
      </c>
      <c r="J62" s="75"/>
      <c r="L62" s="75"/>
    </row>
    <row r="63" spans="1:12" x14ac:dyDescent="0.25">
      <c r="A63" s="8">
        <v>19</v>
      </c>
      <c r="B63" s="362" t="s">
        <v>480</v>
      </c>
      <c r="C63" s="363"/>
      <c r="D63" s="6"/>
      <c r="E63" s="264">
        <v>44381.15</v>
      </c>
      <c r="L63" s="75"/>
    </row>
    <row r="64" spans="1:12" x14ac:dyDescent="0.25">
      <c r="A64" s="8">
        <v>20</v>
      </c>
      <c r="B64" s="362" t="s">
        <v>481</v>
      </c>
      <c r="C64" s="363"/>
      <c r="D64" s="6"/>
      <c r="E64" s="264">
        <v>4586.95</v>
      </c>
      <c r="L64" s="75"/>
    </row>
    <row r="65" spans="1:12" x14ac:dyDescent="0.25">
      <c r="A65" s="8">
        <v>21</v>
      </c>
      <c r="B65" s="362" t="s">
        <v>482</v>
      </c>
      <c r="C65" s="363"/>
      <c r="D65" s="6"/>
      <c r="E65" s="264">
        <v>58941.52</v>
      </c>
      <c r="L65" s="75"/>
    </row>
    <row r="66" spans="1:12" x14ac:dyDescent="0.25">
      <c r="A66" s="8">
        <v>22</v>
      </c>
      <c r="B66" s="362" t="s">
        <v>483</v>
      </c>
      <c r="C66" s="363"/>
      <c r="D66" s="6"/>
      <c r="E66" s="264">
        <v>7793.82</v>
      </c>
      <c r="L66" s="75"/>
    </row>
    <row r="67" spans="1:12" x14ac:dyDescent="0.25">
      <c r="A67" s="8">
        <v>23</v>
      </c>
      <c r="B67" s="364" t="s">
        <v>488</v>
      </c>
      <c r="C67" s="364"/>
      <c r="D67" s="6"/>
      <c r="E67" s="83">
        <f>SUM(E45:E66)</f>
        <v>1044686.79518265</v>
      </c>
      <c r="F67" s="75"/>
      <c r="J67" s="348"/>
    </row>
    <row r="68" spans="1:12" x14ac:dyDescent="0.25">
      <c r="A68" s="8">
        <v>24</v>
      </c>
      <c r="B68" s="364" t="s">
        <v>507</v>
      </c>
      <c r="C68" s="361"/>
      <c r="D68" s="6"/>
      <c r="E68" s="7">
        <f>E19+B21</f>
        <v>934378.03</v>
      </c>
      <c r="J68" s="351"/>
    </row>
    <row r="69" spans="1:12" x14ac:dyDescent="0.25">
      <c r="E69" s="79"/>
    </row>
    <row r="70" spans="1:12" x14ac:dyDescent="0.25">
      <c r="A70" s="28" t="s">
        <v>31</v>
      </c>
      <c r="B70" s="5" t="s">
        <v>429</v>
      </c>
    </row>
    <row r="71" spans="1:12" x14ac:dyDescent="0.25">
      <c r="B71" s="11" t="s">
        <v>35</v>
      </c>
    </row>
    <row r="72" spans="1:12" x14ac:dyDescent="0.25">
      <c r="A72" s="38" t="s">
        <v>27</v>
      </c>
      <c r="B72" s="36" t="s">
        <v>39</v>
      </c>
      <c r="C72" s="122" t="s">
        <v>42</v>
      </c>
      <c r="D72" s="306" t="s">
        <v>1067</v>
      </c>
      <c r="E72" s="122" t="s">
        <v>43</v>
      </c>
    </row>
    <row r="73" spans="1:12" x14ac:dyDescent="0.25">
      <c r="A73" s="32">
        <v>1</v>
      </c>
      <c r="B73" s="296" t="s">
        <v>1053</v>
      </c>
      <c r="C73" s="309" t="s">
        <v>432</v>
      </c>
      <c r="D73" s="110">
        <v>45</v>
      </c>
      <c r="E73" s="110">
        <v>126593</v>
      </c>
    </row>
    <row r="74" spans="1:12" x14ac:dyDescent="0.25">
      <c r="A74" s="31">
        <v>2</v>
      </c>
      <c r="B74" s="324" t="s">
        <v>1226</v>
      </c>
      <c r="C74" s="327" t="s">
        <v>421</v>
      </c>
      <c r="D74" s="110">
        <v>169</v>
      </c>
      <c r="E74" s="110">
        <v>30000</v>
      </c>
    </row>
    <row r="75" spans="1:12" x14ac:dyDescent="0.25">
      <c r="A75" s="31">
        <v>3</v>
      </c>
      <c r="B75" s="121"/>
      <c r="C75" s="131"/>
      <c r="D75" s="110"/>
      <c r="E75" s="110"/>
    </row>
    <row r="76" spans="1:12" x14ac:dyDescent="0.25">
      <c r="A76" s="28" t="s">
        <v>32</v>
      </c>
      <c r="B76" s="28" t="s">
        <v>44</v>
      </c>
      <c r="C76" s="28"/>
      <c r="D76" s="28"/>
      <c r="E76" s="28"/>
      <c r="F76" s="28"/>
    </row>
    <row r="77" spans="1:12" x14ac:dyDescent="0.25">
      <c r="B77" s="28" t="s">
        <v>45</v>
      </c>
      <c r="C77" s="28"/>
      <c r="D77" s="28"/>
      <c r="E77" s="28"/>
      <c r="F77" s="28"/>
    </row>
    <row r="78" spans="1:12" x14ac:dyDescent="0.25">
      <c r="B78" s="28" t="s">
        <v>46</v>
      </c>
      <c r="C78" s="28"/>
      <c r="D78" s="28"/>
      <c r="E78" s="28"/>
      <c r="F78" s="28"/>
    </row>
    <row r="79" spans="1:12" x14ac:dyDescent="0.25">
      <c r="B79" s="48" t="s">
        <v>54</v>
      </c>
      <c r="C79" s="29"/>
      <c r="D79" s="29"/>
      <c r="E79" s="29"/>
      <c r="F79" s="29"/>
    </row>
    <row r="80" spans="1:12" x14ac:dyDescent="0.25">
      <c r="B80" s="29" t="s">
        <v>48</v>
      </c>
      <c r="C80" s="29"/>
      <c r="D80" s="29"/>
      <c r="E80" s="29"/>
      <c r="F80" s="29"/>
    </row>
    <row r="81" spans="2:6" x14ac:dyDescent="0.25">
      <c r="B81" s="29" t="s">
        <v>49</v>
      </c>
      <c r="C81" s="29"/>
      <c r="D81" s="29"/>
      <c r="E81" s="29"/>
      <c r="F81" s="29"/>
    </row>
    <row r="84" spans="2:6" x14ac:dyDescent="0.25">
      <c r="B84" s="161" t="s">
        <v>508</v>
      </c>
    </row>
  </sheetData>
  <mergeCells count="29">
    <mergeCell ref="B44:C44"/>
    <mergeCell ref="B59:C59"/>
    <mergeCell ref="B60:C60"/>
    <mergeCell ref="B61:C61"/>
    <mergeCell ref="B62:C62"/>
    <mergeCell ref="B45:C45"/>
    <mergeCell ref="B46:C46"/>
    <mergeCell ref="B47:C47"/>
    <mergeCell ref="B12:F12"/>
    <mergeCell ref="B5:E5"/>
    <mergeCell ref="B9:C9"/>
    <mergeCell ref="B11:F11"/>
    <mergeCell ref="B10:E10"/>
    <mergeCell ref="B68:C68"/>
    <mergeCell ref="B49:C49"/>
    <mergeCell ref="B50:C50"/>
    <mergeCell ref="B51:C51"/>
    <mergeCell ref="B52:C52"/>
    <mergeCell ref="B53:C53"/>
    <mergeCell ref="B63:C63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</mergeCells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>
    <tabColor rgb="FF92D050"/>
  </sheetPr>
  <dimension ref="A1:L100"/>
  <sheetViews>
    <sheetView topLeftCell="A43" workbookViewId="0">
      <selection activeCell="I53" sqref="I53"/>
    </sheetView>
  </sheetViews>
  <sheetFormatPr defaultRowHeight="15" x14ac:dyDescent="0.25"/>
  <cols>
    <col min="1" max="1" width="4.5703125" customWidth="1"/>
    <col min="2" max="2" width="45.5703125" customWidth="1"/>
    <col min="3" max="3" width="11.42578125" customWidth="1"/>
    <col min="4" max="4" width="10.140625" customWidth="1"/>
    <col min="5" max="5" width="11.140625" customWidth="1"/>
    <col min="6" max="6" width="10" customWidth="1"/>
    <col min="10" max="10" width="10.5703125" bestFit="1" customWidth="1"/>
    <col min="12" max="12" width="11.28515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357" t="s">
        <v>510</v>
      </c>
      <c r="C5" s="357"/>
      <c r="D5" s="357"/>
      <c r="E5" s="357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494</v>
      </c>
      <c r="C8" s="21"/>
      <c r="D8" s="21"/>
      <c r="E8" s="21"/>
    </row>
    <row r="9" spans="1:6" x14ac:dyDescent="0.25">
      <c r="A9" s="4"/>
      <c r="B9" s="358" t="s">
        <v>11</v>
      </c>
      <c r="C9" s="358"/>
      <c r="D9" s="21"/>
      <c r="E9" s="21"/>
    </row>
    <row r="10" spans="1:6" ht="14.25" customHeight="1" x14ac:dyDescent="0.25">
      <c r="A10" s="4"/>
      <c r="B10" s="358" t="s">
        <v>61</v>
      </c>
      <c r="C10" s="358"/>
      <c r="D10" s="358"/>
      <c r="E10" s="358"/>
    </row>
    <row r="11" spans="1:6" ht="15" customHeight="1" x14ac:dyDescent="0.25">
      <c r="A11" s="4"/>
      <c r="B11" s="358" t="s">
        <v>12</v>
      </c>
      <c r="C11" s="358"/>
      <c r="D11" s="358"/>
      <c r="E11" s="358"/>
      <c r="F11" s="358"/>
    </row>
    <row r="12" spans="1:6" ht="15" customHeight="1" x14ac:dyDescent="0.25">
      <c r="A12" s="4"/>
      <c r="B12" s="358" t="s">
        <v>66</v>
      </c>
      <c r="C12" s="358"/>
      <c r="D12" s="358"/>
      <c r="E12" s="358"/>
      <c r="F12" s="358"/>
    </row>
    <row r="13" spans="1:6" x14ac:dyDescent="0.25">
      <c r="A13" s="19" t="s">
        <v>13</v>
      </c>
      <c r="B13" s="5" t="s">
        <v>500</v>
      </c>
      <c r="C13" s="5"/>
      <c r="D13" s="10"/>
      <c r="E13" s="81">
        <v>242835.58</v>
      </c>
    </row>
    <row r="14" spans="1:6" x14ac:dyDescent="0.25">
      <c r="A14" s="13" t="s">
        <v>14</v>
      </c>
      <c r="B14" s="5" t="s">
        <v>505</v>
      </c>
      <c r="C14" s="5"/>
      <c r="D14" s="18"/>
      <c r="E14" s="90">
        <v>-942316.18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2475326.6800000002</v>
      </c>
    </row>
    <row r="18" spans="1:6" x14ac:dyDescent="0.25">
      <c r="A18" s="13"/>
      <c r="B18" s="25" t="s">
        <v>19</v>
      </c>
      <c r="C18" s="26"/>
      <c r="D18" s="27"/>
      <c r="E18" s="15">
        <v>2535982.27</v>
      </c>
    </row>
    <row r="19" spans="1:6" x14ac:dyDescent="0.25">
      <c r="A19" s="13"/>
      <c r="B19" s="25" t="s">
        <v>20</v>
      </c>
      <c r="C19" s="26"/>
      <c r="D19" s="27"/>
      <c r="E19" s="15">
        <v>2535982.27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1134760</v>
      </c>
      <c r="C21" s="5"/>
      <c r="D21" s="5"/>
      <c r="E21" s="1"/>
    </row>
    <row r="22" spans="1:6" x14ac:dyDescent="0.25">
      <c r="A22" s="13"/>
      <c r="B22" s="24" t="s">
        <v>52</v>
      </c>
      <c r="C22" s="5"/>
      <c r="D22" s="5"/>
      <c r="E22" s="1"/>
    </row>
    <row r="23" spans="1:6" x14ac:dyDescent="0.25">
      <c r="A23" s="13"/>
      <c r="B23" s="62" t="s">
        <v>791</v>
      </c>
      <c r="C23" s="62"/>
      <c r="D23" s="65"/>
      <c r="E23" s="65">
        <v>10342.83</v>
      </c>
      <c r="F23" s="266"/>
    </row>
    <row r="24" spans="1:6" x14ac:dyDescent="0.25">
      <c r="A24" s="13"/>
      <c r="B24" s="62" t="s">
        <v>792</v>
      </c>
      <c r="C24" s="62"/>
      <c r="D24" s="65"/>
      <c r="E24" s="65">
        <v>23374.1</v>
      </c>
    </row>
    <row r="25" spans="1:6" x14ac:dyDescent="0.25">
      <c r="A25" s="13"/>
      <c r="B25" s="62" t="s">
        <v>793</v>
      </c>
      <c r="C25" s="62"/>
      <c r="D25" s="65"/>
      <c r="E25" s="65">
        <v>14732.43</v>
      </c>
    </row>
    <row r="26" spans="1:6" x14ac:dyDescent="0.25">
      <c r="A26" s="13"/>
      <c r="B26" s="62" t="s">
        <v>794</v>
      </c>
      <c r="C26" s="62"/>
      <c r="D26" s="65"/>
      <c r="E26" s="65">
        <v>9006.3799999999992</v>
      </c>
    </row>
    <row r="27" spans="1:6" x14ac:dyDescent="0.25">
      <c r="A27" s="13"/>
      <c r="B27" s="62" t="s">
        <v>795</v>
      </c>
      <c r="C27" s="62"/>
      <c r="D27" s="65"/>
      <c r="E27" s="65">
        <v>9432.2199999999993</v>
      </c>
    </row>
    <row r="28" spans="1:6" x14ac:dyDescent="0.25">
      <c r="A28" s="13"/>
      <c r="B28" s="62" t="s">
        <v>796</v>
      </c>
      <c r="C28" s="62"/>
      <c r="D28" s="65"/>
      <c r="E28" s="65">
        <v>10215.83</v>
      </c>
    </row>
    <row r="29" spans="1:6" x14ac:dyDescent="0.25">
      <c r="A29" s="13"/>
      <c r="B29" s="62" t="s">
        <v>797</v>
      </c>
      <c r="C29" s="62"/>
      <c r="D29" s="65"/>
      <c r="E29" s="65">
        <v>17147.16</v>
      </c>
    </row>
    <row r="30" spans="1:6" x14ac:dyDescent="0.25">
      <c r="A30" s="13"/>
      <c r="B30" s="62" t="s">
        <v>798</v>
      </c>
      <c r="C30" s="62"/>
      <c r="D30" s="65"/>
      <c r="E30" s="65">
        <v>11653.01</v>
      </c>
    </row>
    <row r="31" spans="1:6" x14ac:dyDescent="0.25">
      <c r="A31" s="13"/>
      <c r="B31" s="62" t="s">
        <v>799</v>
      </c>
      <c r="C31" s="62"/>
      <c r="D31" s="65"/>
      <c r="E31" s="65">
        <v>10399.780000000001</v>
      </c>
    </row>
    <row r="32" spans="1:6" x14ac:dyDescent="0.25">
      <c r="A32" s="13"/>
      <c r="B32" s="62" t="s">
        <v>800</v>
      </c>
      <c r="C32" s="62"/>
      <c r="D32" s="65"/>
      <c r="E32" s="65">
        <v>16380.52</v>
      </c>
    </row>
    <row r="33" spans="1:5" x14ac:dyDescent="0.25">
      <c r="A33" s="13"/>
      <c r="B33" s="62" t="s">
        <v>802</v>
      </c>
      <c r="C33" s="62"/>
      <c r="D33" s="65"/>
      <c r="E33" s="65">
        <v>16327.86</v>
      </c>
    </row>
    <row r="34" spans="1:5" x14ac:dyDescent="0.25">
      <c r="A34" s="13"/>
      <c r="B34" s="62" t="s">
        <v>801</v>
      </c>
      <c r="C34" s="62"/>
      <c r="D34" s="65"/>
      <c r="E34" s="65">
        <v>17274.34</v>
      </c>
    </row>
    <row r="35" spans="1:5" x14ac:dyDescent="0.25">
      <c r="A35" s="13"/>
      <c r="B35" s="62" t="s">
        <v>174</v>
      </c>
      <c r="C35" s="62"/>
      <c r="D35" s="65"/>
      <c r="E35" s="65">
        <v>21544.49</v>
      </c>
    </row>
    <row r="36" spans="1:5" x14ac:dyDescent="0.25">
      <c r="A36" s="13"/>
      <c r="B36" s="62" t="s">
        <v>175</v>
      </c>
      <c r="C36" s="62"/>
      <c r="D36" s="65"/>
      <c r="E36" s="65">
        <v>96916.07</v>
      </c>
    </row>
    <row r="37" spans="1:5" x14ac:dyDescent="0.25">
      <c r="A37" s="13"/>
      <c r="B37" s="62" t="s">
        <v>803</v>
      </c>
      <c r="C37" s="62"/>
      <c r="D37" s="65"/>
      <c r="E37" s="65">
        <v>13222.65</v>
      </c>
    </row>
    <row r="38" spans="1:5" x14ac:dyDescent="0.25">
      <c r="A38" s="13"/>
      <c r="B38" s="62" t="s">
        <v>805</v>
      </c>
      <c r="C38" s="62"/>
      <c r="D38" s="65"/>
      <c r="E38" s="65">
        <v>31584.639999999999</v>
      </c>
    </row>
    <row r="39" spans="1:5" x14ac:dyDescent="0.25">
      <c r="A39" s="13"/>
      <c r="B39" s="62" t="s">
        <v>176</v>
      </c>
      <c r="C39" s="63"/>
      <c r="D39" s="64"/>
      <c r="E39" s="65">
        <v>21986.6</v>
      </c>
    </row>
    <row r="40" spans="1:5" x14ac:dyDescent="0.25">
      <c r="A40" s="13"/>
      <c r="B40" s="62" t="s">
        <v>806</v>
      </c>
      <c r="C40" s="62"/>
      <c r="D40" s="65"/>
      <c r="E40" s="65">
        <v>10689.53</v>
      </c>
    </row>
    <row r="41" spans="1:5" x14ac:dyDescent="0.25">
      <c r="A41" s="13"/>
      <c r="B41" s="62" t="s">
        <v>177</v>
      </c>
      <c r="C41" s="62"/>
      <c r="D41" s="65"/>
      <c r="E41" s="65">
        <v>19621.150000000001</v>
      </c>
    </row>
    <row r="42" spans="1:5" x14ac:dyDescent="0.25">
      <c r="A42" s="13"/>
      <c r="B42" s="62" t="s">
        <v>178</v>
      </c>
      <c r="C42" s="62"/>
      <c r="D42" s="65"/>
      <c r="E42" s="65">
        <v>123060.55</v>
      </c>
    </row>
    <row r="43" spans="1:5" x14ac:dyDescent="0.25">
      <c r="A43" s="13"/>
      <c r="B43" s="62" t="s">
        <v>807</v>
      </c>
      <c r="C43" s="62"/>
      <c r="D43" s="65"/>
      <c r="E43" s="65">
        <v>21917.11</v>
      </c>
    </row>
    <row r="44" spans="1:5" x14ac:dyDescent="0.25">
      <c r="A44" s="13"/>
      <c r="B44" s="62" t="s">
        <v>804</v>
      </c>
      <c r="C44" s="62"/>
      <c r="D44" s="65"/>
      <c r="E44" s="65">
        <v>14096.85</v>
      </c>
    </row>
    <row r="45" spans="1:5" x14ac:dyDescent="0.25">
      <c r="A45" s="13"/>
      <c r="B45" s="62" t="s">
        <v>808</v>
      </c>
      <c r="C45" s="62"/>
      <c r="D45" s="65"/>
      <c r="E45" s="65">
        <v>13040.12</v>
      </c>
    </row>
    <row r="46" spans="1:5" x14ac:dyDescent="0.25">
      <c r="A46" s="13"/>
      <c r="B46" s="62" t="s">
        <v>809</v>
      </c>
      <c r="C46" s="62"/>
      <c r="D46" s="65"/>
      <c r="E46" s="65">
        <v>19203.810000000001</v>
      </c>
    </row>
    <row r="47" spans="1:5" x14ac:dyDescent="0.25">
      <c r="A47" s="13"/>
      <c r="B47" s="62" t="s">
        <v>810</v>
      </c>
      <c r="C47" s="62"/>
      <c r="D47" s="65"/>
      <c r="E47" s="65">
        <v>23454.19</v>
      </c>
    </row>
    <row r="48" spans="1:5" x14ac:dyDescent="0.25">
      <c r="A48" s="13"/>
      <c r="B48" s="62" t="s">
        <v>811</v>
      </c>
      <c r="C48" s="62"/>
      <c r="D48" s="65"/>
      <c r="E48" s="65">
        <v>30259.4</v>
      </c>
    </row>
    <row r="49" spans="1:12" x14ac:dyDescent="0.25">
      <c r="A49" s="13" t="s">
        <v>24</v>
      </c>
      <c r="B49" s="11" t="s">
        <v>36</v>
      </c>
      <c r="C49" s="11"/>
      <c r="D49" s="11"/>
      <c r="E49" s="14"/>
      <c r="F49" s="28"/>
    </row>
    <row r="50" spans="1:12" x14ac:dyDescent="0.25">
      <c r="A50" s="13"/>
      <c r="B50" s="11" t="s">
        <v>38</v>
      </c>
      <c r="C50" s="11"/>
      <c r="D50" s="11"/>
      <c r="E50" s="14"/>
      <c r="F50" s="28"/>
    </row>
    <row r="51" spans="1:12" x14ac:dyDescent="0.25">
      <c r="A51" s="13"/>
      <c r="B51" s="11" t="s">
        <v>37</v>
      </c>
      <c r="C51" s="5"/>
      <c r="D51" s="5"/>
      <c r="E51" s="1"/>
    </row>
    <row r="52" spans="1:12" x14ac:dyDescent="0.25">
      <c r="A52" s="8" t="s">
        <v>27</v>
      </c>
      <c r="B52" s="365" t="s">
        <v>28</v>
      </c>
      <c r="C52" s="366"/>
      <c r="D52" s="6"/>
      <c r="E52" s="70" t="s">
        <v>392</v>
      </c>
    </row>
    <row r="53" spans="1:12" x14ac:dyDescent="0.25">
      <c r="A53" s="8">
        <v>1</v>
      </c>
      <c r="B53" s="362" t="s">
        <v>484</v>
      </c>
      <c r="C53" s="363"/>
      <c r="D53" s="6"/>
      <c r="E53" s="76">
        <f>'[3]В16-21'!$F$10</f>
        <v>277213.788</v>
      </c>
    </row>
    <row r="54" spans="1:12" x14ac:dyDescent="0.25">
      <c r="A54" s="8">
        <v>2</v>
      </c>
      <c r="B54" s="360" t="s">
        <v>380</v>
      </c>
      <c r="C54" s="360"/>
      <c r="D54" s="6"/>
      <c r="E54" s="76">
        <f>'[3]В16-21'!$F$11</f>
        <v>12559.848000000002</v>
      </c>
    </row>
    <row r="55" spans="1:12" x14ac:dyDescent="0.25">
      <c r="A55" s="8">
        <v>3</v>
      </c>
      <c r="B55" s="359" t="s">
        <v>381</v>
      </c>
      <c r="C55" s="359"/>
      <c r="D55" s="6"/>
      <c r="E55" s="76">
        <f>'[3]В16-21'!$F$12</f>
        <v>53827.92</v>
      </c>
    </row>
    <row r="56" spans="1:12" x14ac:dyDescent="0.25">
      <c r="A56" s="8">
        <v>4</v>
      </c>
      <c r="B56" s="164" t="s">
        <v>509</v>
      </c>
      <c r="C56" s="40"/>
      <c r="D56" s="6"/>
      <c r="E56" s="76">
        <f>'[3]В16-21'!$F$13</f>
        <v>10765.584000000001</v>
      </c>
    </row>
    <row r="57" spans="1:12" x14ac:dyDescent="0.25">
      <c r="A57" s="8">
        <v>5</v>
      </c>
      <c r="B57" s="359" t="s">
        <v>453</v>
      </c>
      <c r="C57" s="359"/>
      <c r="D57" s="6"/>
      <c r="E57" s="76">
        <f>[4]В16!$E$57</f>
        <v>1476679.06</v>
      </c>
    </row>
    <row r="58" spans="1:12" x14ac:dyDescent="0.25">
      <c r="A58" s="8">
        <v>6</v>
      </c>
      <c r="B58" s="359" t="s">
        <v>3</v>
      </c>
      <c r="C58" s="359"/>
      <c r="D58" s="6"/>
      <c r="E58" s="76">
        <v>0</v>
      </c>
      <c r="J58" s="75"/>
    </row>
    <row r="59" spans="1:12" x14ac:dyDescent="0.25">
      <c r="A59" s="8">
        <v>7</v>
      </c>
      <c r="B59" s="360" t="s">
        <v>30</v>
      </c>
      <c r="C59" s="360"/>
      <c r="D59" s="6"/>
      <c r="E59" s="76">
        <f>'[3]В16-21'!$F$17</f>
        <v>60107.844000000012</v>
      </c>
    </row>
    <row r="60" spans="1:12" x14ac:dyDescent="0.25">
      <c r="A60" s="8">
        <v>8</v>
      </c>
      <c r="B60" s="359" t="s">
        <v>382</v>
      </c>
      <c r="C60" s="359"/>
      <c r="D60" s="6"/>
      <c r="E60" s="76">
        <v>17915.46</v>
      </c>
      <c r="J60" s="75"/>
    </row>
    <row r="61" spans="1:12" x14ac:dyDescent="0.25">
      <c r="A61" s="8">
        <v>9</v>
      </c>
      <c r="B61" s="359" t="s">
        <v>383</v>
      </c>
      <c r="C61" s="359"/>
      <c r="D61" s="6"/>
      <c r="E61" s="76">
        <v>7120</v>
      </c>
      <c r="L61" s="75"/>
    </row>
    <row r="62" spans="1:12" x14ac:dyDescent="0.25">
      <c r="A62" s="8">
        <v>10</v>
      </c>
      <c r="B62" s="360" t="s">
        <v>463</v>
      </c>
      <c r="C62" s="360"/>
      <c r="D62" s="6"/>
      <c r="E62" s="76">
        <v>25119.7</v>
      </c>
    </row>
    <row r="63" spans="1:12" x14ac:dyDescent="0.25">
      <c r="A63" s="8">
        <v>11</v>
      </c>
      <c r="B63" s="359" t="s">
        <v>385</v>
      </c>
      <c r="C63" s="359"/>
      <c r="D63" s="6"/>
      <c r="E63" s="76">
        <f>'[3]В16-21'!$F$24</f>
        <v>147129.64799999999</v>
      </c>
    </row>
    <row r="64" spans="1:12" x14ac:dyDescent="0.25">
      <c r="A64" s="8">
        <v>12</v>
      </c>
      <c r="B64" s="362" t="s">
        <v>407</v>
      </c>
      <c r="C64" s="363"/>
      <c r="D64" s="6"/>
      <c r="E64" s="76">
        <v>161229.4</v>
      </c>
    </row>
    <row r="65" spans="1:12" x14ac:dyDescent="0.25">
      <c r="A65" s="8">
        <v>13</v>
      </c>
      <c r="B65" s="359" t="s">
        <v>386</v>
      </c>
      <c r="C65" s="359"/>
      <c r="D65" s="6"/>
      <c r="E65" s="76">
        <v>408195.06</v>
      </c>
      <c r="J65" s="75"/>
    </row>
    <row r="66" spans="1:12" x14ac:dyDescent="0.25">
      <c r="A66" s="8">
        <v>14</v>
      </c>
      <c r="B66" s="359" t="s">
        <v>387</v>
      </c>
      <c r="C66" s="359"/>
      <c r="D66" s="6"/>
      <c r="E66" s="76">
        <v>134569.79999999999</v>
      </c>
      <c r="J66" s="75"/>
      <c r="L66" s="75"/>
    </row>
    <row r="67" spans="1:12" x14ac:dyDescent="0.25">
      <c r="A67" s="8">
        <v>15</v>
      </c>
      <c r="B67" s="359" t="s">
        <v>390</v>
      </c>
      <c r="C67" s="359"/>
      <c r="D67" s="6"/>
      <c r="E67" s="76">
        <f>'[3]В16-21'!$F$28</f>
        <v>10765.584000000001</v>
      </c>
    </row>
    <row r="68" spans="1:12" x14ac:dyDescent="0.25">
      <c r="A68" s="8">
        <v>16</v>
      </c>
      <c r="B68" s="359" t="s">
        <v>388</v>
      </c>
      <c r="C68" s="359"/>
      <c r="D68" s="6"/>
      <c r="E68" s="76">
        <v>235240.74</v>
      </c>
    </row>
    <row r="69" spans="1:12" x14ac:dyDescent="0.25">
      <c r="A69" s="8">
        <v>17</v>
      </c>
      <c r="B69" s="359" t="s">
        <v>53</v>
      </c>
      <c r="C69" s="359"/>
      <c r="D69" s="6"/>
      <c r="E69" s="83">
        <v>278110.92</v>
      </c>
    </row>
    <row r="70" spans="1:12" x14ac:dyDescent="0.25">
      <c r="A70" s="8">
        <v>18</v>
      </c>
      <c r="B70" s="362" t="s">
        <v>4</v>
      </c>
      <c r="C70" s="363"/>
      <c r="D70" s="6"/>
      <c r="E70" s="169">
        <v>457537.32</v>
      </c>
      <c r="J70" s="75"/>
    </row>
    <row r="71" spans="1:12" x14ac:dyDescent="0.25">
      <c r="A71" s="8">
        <v>19</v>
      </c>
      <c r="B71" s="359" t="s">
        <v>457</v>
      </c>
      <c r="C71" s="359"/>
      <c r="D71" s="6"/>
      <c r="E71" s="85">
        <f>[4]В16!$E$71</f>
        <v>219345.20434385003</v>
      </c>
      <c r="J71" s="75"/>
      <c r="L71" s="101"/>
    </row>
    <row r="72" spans="1:12" x14ac:dyDescent="0.25">
      <c r="A72" s="8">
        <v>20</v>
      </c>
      <c r="B72" s="364" t="s">
        <v>488</v>
      </c>
      <c r="C72" s="364"/>
      <c r="D72" s="6"/>
      <c r="E72" s="83">
        <f>SUM(E53:E71)</f>
        <v>3993432.8803438498</v>
      </c>
      <c r="J72" s="348"/>
    </row>
    <row r="73" spans="1:12" x14ac:dyDescent="0.25">
      <c r="A73" s="8">
        <v>21</v>
      </c>
      <c r="B73" s="364" t="s">
        <v>507</v>
      </c>
      <c r="C73" s="361"/>
      <c r="D73" s="6"/>
      <c r="E73" s="83">
        <f>E19+B21</f>
        <v>3670742.27</v>
      </c>
      <c r="J73" s="351"/>
    </row>
    <row r="74" spans="1:12" x14ac:dyDescent="0.25">
      <c r="A74" s="13"/>
      <c r="B74" s="114"/>
      <c r="C74" s="114"/>
      <c r="E74" s="101"/>
    </row>
    <row r="75" spans="1:12" x14ac:dyDescent="0.25">
      <c r="A75" s="13">
        <v>6</v>
      </c>
      <c r="B75" s="287" t="s">
        <v>1031</v>
      </c>
      <c r="C75" s="287"/>
      <c r="D75" s="31"/>
      <c r="E75" s="85"/>
    </row>
    <row r="76" spans="1:12" ht="24.75" customHeight="1" x14ac:dyDescent="0.25">
      <c r="A76" s="13"/>
      <c r="B76" s="288" t="s">
        <v>1034</v>
      </c>
      <c r="C76" s="287" t="s">
        <v>1032</v>
      </c>
      <c r="D76" s="46" t="s">
        <v>1033</v>
      </c>
      <c r="E76" s="289" t="s">
        <v>1035</v>
      </c>
    </row>
    <row r="77" spans="1:12" x14ac:dyDescent="0.25">
      <c r="A77" s="13"/>
      <c r="B77" s="286" t="s">
        <v>1040</v>
      </c>
      <c r="C77" s="9">
        <v>978632.3</v>
      </c>
      <c r="D77" s="9">
        <v>1032944.66</v>
      </c>
      <c r="E77" s="290">
        <v>132283.13</v>
      </c>
    </row>
    <row r="78" spans="1:12" x14ac:dyDescent="0.25">
      <c r="A78" s="13"/>
      <c r="B78" s="9" t="s">
        <v>1037</v>
      </c>
      <c r="C78" s="9">
        <v>444190.92</v>
      </c>
      <c r="D78" s="9">
        <v>438794.26</v>
      </c>
      <c r="E78" s="291">
        <v>74119.25</v>
      </c>
    </row>
    <row r="79" spans="1:12" x14ac:dyDescent="0.25">
      <c r="A79" s="13"/>
      <c r="B79" s="9" t="s">
        <v>1038</v>
      </c>
      <c r="C79" s="9">
        <v>2464370.64</v>
      </c>
      <c r="D79" s="9">
        <v>2506339.29</v>
      </c>
      <c r="E79" s="290">
        <v>362512.96</v>
      </c>
    </row>
    <row r="80" spans="1:12" x14ac:dyDescent="0.25">
      <c r="B80" s="9" t="s">
        <v>1039</v>
      </c>
      <c r="C80" s="9">
        <v>464625.25</v>
      </c>
      <c r="D80" s="9">
        <v>469624.1</v>
      </c>
      <c r="E80" s="290">
        <v>65309.13</v>
      </c>
      <c r="F80" s="79"/>
    </row>
    <row r="81" spans="1:6" x14ac:dyDescent="0.25">
      <c r="B81" s="286" t="s">
        <v>1036</v>
      </c>
      <c r="C81" s="286">
        <v>2421808.7000000002</v>
      </c>
      <c r="D81" s="9">
        <v>2503104.5499999998</v>
      </c>
      <c r="E81" s="290">
        <v>525317.74</v>
      </c>
      <c r="F81" s="79"/>
    </row>
    <row r="82" spans="1:6" x14ac:dyDescent="0.25">
      <c r="B82" s="292" t="s">
        <v>643</v>
      </c>
      <c r="C82" s="31"/>
      <c r="D82" s="31"/>
      <c r="E82" s="293">
        <f>E77+E78+E79+E80+E81</f>
        <v>1159542.21</v>
      </c>
      <c r="F82" s="79"/>
    </row>
    <row r="83" spans="1:6" x14ac:dyDescent="0.25">
      <c r="F83" s="79"/>
    </row>
    <row r="84" spans="1:6" x14ac:dyDescent="0.25">
      <c r="A84" s="28">
        <v>7</v>
      </c>
      <c r="B84" s="5" t="s">
        <v>441</v>
      </c>
    </row>
    <row r="85" spans="1:6" x14ac:dyDescent="0.25">
      <c r="B85" s="11" t="s">
        <v>35</v>
      </c>
    </row>
    <row r="86" spans="1:6" x14ac:dyDescent="0.25">
      <c r="A86" s="38" t="s">
        <v>27</v>
      </c>
      <c r="B86" s="36" t="s">
        <v>39</v>
      </c>
      <c r="C86" s="33" t="s">
        <v>42</v>
      </c>
      <c r="D86" s="298" t="s">
        <v>1067</v>
      </c>
      <c r="E86" s="33" t="s">
        <v>43</v>
      </c>
    </row>
    <row r="87" spans="1:6" x14ac:dyDescent="0.25">
      <c r="A87" s="33">
        <v>1</v>
      </c>
      <c r="B87" s="253" t="s">
        <v>647</v>
      </c>
      <c r="C87" s="253" t="s">
        <v>422</v>
      </c>
      <c r="D87" s="373">
        <v>69</v>
      </c>
      <c r="E87" s="373">
        <v>95513</v>
      </c>
    </row>
    <row r="88" spans="1:6" x14ac:dyDescent="0.25">
      <c r="A88" s="30">
        <v>2</v>
      </c>
      <c r="B88" s="253" t="s">
        <v>648</v>
      </c>
      <c r="C88" s="253" t="s">
        <v>422</v>
      </c>
      <c r="D88" s="374"/>
      <c r="E88" s="374"/>
    </row>
    <row r="89" spans="1:6" x14ac:dyDescent="0.25">
      <c r="A89" s="31">
        <v>3</v>
      </c>
      <c r="B89" s="253" t="s">
        <v>683</v>
      </c>
      <c r="C89" s="253" t="s">
        <v>443</v>
      </c>
      <c r="D89" s="110">
        <v>29</v>
      </c>
      <c r="E89" s="110">
        <v>101064</v>
      </c>
    </row>
    <row r="90" spans="1:6" x14ac:dyDescent="0.25">
      <c r="A90" s="31">
        <v>4</v>
      </c>
      <c r="B90" s="297" t="s">
        <v>1167</v>
      </c>
      <c r="C90" s="297" t="s">
        <v>443</v>
      </c>
      <c r="D90" s="110">
        <v>68</v>
      </c>
      <c r="E90" s="110">
        <v>9182</v>
      </c>
    </row>
    <row r="91" spans="1:6" ht="14.25" customHeight="1" x14ac:dyDescent="0.25">
      <c r="A91" s="31">
        <v>5</v>
      </c>
      <c r="B91" s="126"/>
      <c r="C91" s="121"/>
      <c r="D91" s="31"/>
      <c r="E91" s="131"/>
    </row>
    <row r="92" spans="1:6" x14ac:dyDescent="0.25">
      <c r="A92" s="28">
        <v>8</v>
      </c>
      <c r="B92" s="28" t="s">
        <v>44</v>
      </c>
      <c r="C92" s="28"/>
      <c r="D92" s="28"/>
      <c r="E92" s="28"/>
      <c r="F92" s="28"/>
    </row>
    <row r="93" spans="1:6" x14ac:dyDescent="0.25">
      <c r="B93" s="28" t="s">
        <v>60</v>
      </c>
      <c r="C93" s="28"/>
      <c r="D93" s="28"/>
      <c r="E93" s="28"/>
      <c r="F93" s="28"/>
    </row>
    <row r="94" spans="1:6" x14ac:dyDescent="0.25">
      <c r="B94" s="28" t="s">
        <v>59</v>
      </c>
      <c r="C94" s="28"/>
      <c r="D94" s="28"/>
      <c r="E94" s="28"/>
      <c r="F94" s="28"/>
    </row>
    <row r="95" spans="1:6" x14ac:dyDescent="0.25">
      <c r="B95" s="48" t="s">
        <v>54</v>
      </c>
      <c r="C95" s="29"/>
      <c r="D95" s="29"/>
      <c r="E95" s="29"/>
      <c r="F95" s="29"/>
    </row>
    <row r="96" spans="1:6" x14ac:dyDescent="0.25">
      <c r="B96" s="58" t="s">
        <v>58</v>
      </c>
      <c r="C96" s="29"/>
      <c r="D96" s="29"/>
      <c r="E96" s="29"/>
      <c r="F96" s="29"/>
    </row>
    <row r="97" spans="2:6" x14ac:dyDescent="0.25">
      <c r="B97" s="124" t="s">
        <v>447</v>
      </c>
      <c r="C97" s="29"/>
      <c r="D97" s="29"/>
      <c r="E97" s="29"/>
      <c r="F97" s="29"/>
    </row>
    <row r="100" spans="2:6" x14ac:dyDescent="0.25">
      <c r="B100" s="161" t="s">
        <v>503</v>
      </c>
    </row>
  </sheetData>
  <mergeCells count="28">
    <mergeCell ref="B60:C60"/>
    <mergeCell ref="B61:C61"/>
    <mergeCell ref="E87:E88"/>
    <mergeCell ref="B67:C67"/>
    <mergeCell ref="B64:C64"/>
    <mergeCell ref="B73:C73"/>
    <mergeCell ref="B72:C72"/>
    <mergeCell ref="B65:C65"/>
    <mergeCell ref="B66:C66"/>
    <mergeCell ref="D87:D88"/>
    <mergeCell ref="B70:C70"/>
    <mergeCell ref="B71:C71"/>
    <mergeCell ref="B52:C52"/>
    <mergeCell ref="B68:C68"/>
    <mergeCell ref="B69:C69"/>
    <mergeCell ref="B5:E5"/>
    <mergeCell ref="B9:C9"/>
    <mergeCell ref="B11:F11"/>
    <mergeCell ref="B12:F12"/>
    <mergeCell ref="B10:E10"/>
    <mergeCell ref="B53:C53"/>
    <mergeCell ref="B54:C54"/>
    <mergeCell ref="B55:C55"/>
    <mergeCell ref="B57:C57"/>
    <mergeCell ref="B58:C58"/>
    <mergeCell ref="B59:C59"/>
    <mergeCell ref="B62:C62"/>
    <mergeCell ref="B63:C63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А7-20</vt:lpstr>
      <vt:lpstr>А18</vt:lpstr>
      <vt:lpstr>A25</vt:lpstr>
      <vt:lpstr>В4</vt:lpstr>
      <vt:lpstr>В10</vt:lpstr>
      <vt:lpstr>В10,7</vt:lpstr>
      <vt:lpstr>В10,8</vt:lpstr>
      <vt:lpstr>В12</vt:lpstr>
      <vt:lpstr>В16</vt:lpstr>
      <vt:lpstr>В17</vt:lpstr>
      <vt:lpstr>В19</vt:lpstr>
      <vt:lpstr>В21</vt:lpstr>
      <vt:lpstr>В22</vt:lpstr>
      <vt:lpstr>В23</vt:lpstr>
      <vt:lpstr>В24</vt:lpstr>
      <vt:lpstr>В25</vt:lpstr>
      <vt:lpstr>В26</vt:lpstr>
      <vt:lpstr>В27</vt:lpstr>
      <vt:lpstr>В28</vt:lpstr>
      <vt:lpstr>В30</vt:lpstr>
      <vt:lpstr>В 31</vt:lpstr>
      <vt:lpstr>В32</vt:lpstr>
      <vt:lpstr>В34</vt:lpstr>
      <vt:lpstr>В36</vt:lpstr>
      <vt:lpstr>М 6</vt:lpstr>
      <vt:lpstr>М19</vt:lpstr>
      <vt:lpstr>М13,2</vt:lpstr>
      <vt:lpstr>М18</vt:lpstr>
      <vt:lpstr>М28</vt:lpstr>
      <vt:lpstr>М30</vt:lpstr>
      <vt:lpstr>М39</vt:lpstr>
      <vt:lpstr>М41</vt:lpstr>
      <vt:lpstr>М45</vt:lpstr>
      <vt:lpstr>М47</vt:lpstr>
      <vt:lpstr>м34,18</vt:lpstr>
      <vt:lpstr>Т3</vt:lpstr>
      <vt:lpstr>Т4</vt:lpstr>
      <vt:lpstr>Т10</vt:lpstr>
      <vt:lpstr>Т15</vt:lpstr>
      <vt:lpstr>Т17.1</vt:lpstr>
      <vt:lpstr>Т17.2</vt:lpstr>
      <vt:lpstr>Т18</vt:lpstr>
      <vt:lpstr>Т21</vt:lpstr>
      <vt:lpstr>Т23</vt:lpstr>
      <vt:lpstr>Т27</vt:lpstr>
      <vt:lpstr>Пл,100</vt:lpstr>
      <vt:lpstr>Пл.177</vt:lpstr>
      <vt:lpstr>П179а</vt:lpstr>
      <vt:lpstr>П181</vt:lpstr>
      <vt:lpstr>П181а</vt:lpstr>
      <vt:lpstr>П187</vt:lpstr>
      <vt:lpstr>П191</vt:lpstr>
      <vt:lpstr>влксм,16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МЕДЯНКИНА Л.Д</cp:lastModifiedBy>
  <cp:lastPrinted>2023-03-25T10:57:33Z</cp:lastPrinted>
  <dcterms:created xsi:type="dcterms:W3CDTF">2006-09-28T05:33:00Z</dcterms:created>
  <dcterms:modified xsi:type="dcterms:W3CDTF">2023-03-31T08:25:19Z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