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905" windowHeight="8175" firstSheet="31" activeTab="34"/>
  </bookViews>
  <sheets>
    <sheet name="АБр.18" sheetId="1" r:id="rId1"/>
    <sheet name="Аб.25" sheetId="2" r:id="rId2"/>
    <sheet name="А23" sheetId="3" r:id="rId3"/>
    <sheet name="В4" sheetId="4" r:id="rId4"/>
    <sheet name="В10" sheetId="5" r:id="rId5"/>
    <sheet name="В10,7" sheetId="6" r:id="rId6"/>
    <sheet name="В12" sheetId="7" r:id="rId7"/>
    <sheet name="В13" sheetId="8" r:id="rId8"/>
    <sheet name="В16" sheetId="9" r:id="rId9"/>
    <sheet name="В17" sheetId="10" r:id="rId10"/>
    <sheet name="В18" sheetId="11" r:id="rId11"/>
    <sheet name="В19" sheetId="12" r:id="rId12"/>
    <sheet name="В21" sheetId="13" r:id="rId13"/>
    <sheet name="В22" sheetId="14" r:id="rId14"/>
    <sheet name="В23" sheetId="15" r:id="rId15"/>
    <sheet name="В24" sheetId="16" r:id="rId16"/>
    <sheet name="В25" sheetId="17" r:id="rId17"/>
    <sheet name="В26" sheetId="18" r:id="rId18"/>
    <sheet name="В27" sheetId="19" r:id="rId19"/>
    <sheet name="В28" sheetId="20" r:id="rId20"/>
    <sheet name="В30" sheetId="21" r:id="rId21"/>
    <sheet name="В31" sheetId="22" r:id="rId22"/>
    <sheet name="В32" sheetId="23" r:id="rId23"/>
    <sheet name="В34" sheetId="24" r:id="rId24"/>
    <sheet name="В36" sheetId="25" r:id="rId25"/>
    <sheet name="М1" sheetId="26" r:id="rId26"/>
    <sheet name="М18" sheetId="27" r:id="rId27"/>
    <sheet name="М19" sheetId="28" r:id="rId28"/>
    <sheet name="М28" sheetId="29" r:id="rId29"/>
    <sheet name="М30" sheetId="30" r:id="rId30"/>
    <sheet name="М39" sheetId="31" r:id="rId31"/>
    <sheet name="М41" sheetId="32" r:id="rId32"/>
    <sheet name="М43" sheetId="33" r:id="rId33"/>
    <sheet name="М45" sheetId="34" r:id="rId34"/>
    <sheet name="М47" sheetId="35" r:id="rId35"/>
  </sheets>
  <definedNames/>
  <calcPr fullCalcOnLoad="1"/>
</workbook>
</file>

<file path=xl/sharedStrings.xml><?xml version="1.0" encoding="utf-8"?>
<sst xmlns="http://schemas.openxmlformats.org/spreadsheetml/2006/main" count="2438" uniqueCount="306">
  <si>
    <t>№п.п.</t>
  </si>
  <si>
    <t>Виды работ</t>
  </si>
  <si>
    <t>Тариф (руб./м2)</t>
  </si>
  <si>
    <t>Уборка придомовой</t>
  </si>
  <si>
    <t>Приложение к договору</t>
  </si>
  <si>
    <t>установленная на общем собрании собственников помещений с учетом</t>
  </si>
  <si>
    <t>Аварийное обслуживание</t>
  </si>
  <si>
    <t>Подписи:</t>
  </si>
  <si>
    <t>Представители инициативной группы</t>
  </si>
  <si>
    <t>______________________________</t>
  </si>
  <si>
    <t>____________________</t>
  </si>
  <si>
    <t>Налоги 6%</t>
  </si>
  <si>
    <t>I</t>
  </si>
  <si>
    <t>II</t>
  </si>
  <si>
    <t>III</t>
  </si>
  <si>
    <t>IV</t>
  </si>
  <si>
    <t>V</t>
  </si>
  <si>
    <t>Обработка от грызунов,(дератизация)1 раз в месяц</t>
  </si>
  <si>
    <t>VI</t>
  </si>
  <si>
    <t>VII</t>
  </si>
  <si>
    <t>VIII</t>
  </si>
  <si>
    <t>Периодичность</t>
  </si>
  <si>
    <t>6 раз в неделю</t>
  </si>
  <si>
    <t>1 раз в месяц</t>
  </si>
  <si>
    <t>2 раза в год</t>
  </si>
  <si>
    <t>Круглосуточно</t>
  </si>
  <si>
    <t>2 раза в неделю</t>
  </si>
  <si>
    <t>Обработка от комаров , насекомых (дезинсекция) 2 раза в год</t>
  </si>
  <si>
    <t>Мытье лестничных площадок и маршей</t>
  </si>
  <si>
    <t xml:space="preserve">Подметание земельного участка, очистка урн от мусора </t>
  </si>
  <si>
    <t>ежемесячно</t>
  </si>
  <si>
    <t>Итого</t>
  </si>
  <si>
    <t>А. Работы, выполняемые при проведении технических осмотров и обходов отдельных элементов и помещений жилых домов</t>
  </si>
  <si>
    <t>ПЕРЕЧЕНЬ РАБОТ ПО СОДЕРЖАНИЮ ЖИЛЫХ ДОМОВ до 5 этажей</t>
  </si>
  <si>
    <t xml:space="preserve">1 раз в месяц  </t>
  </si>
  <si>
    <t>4. Проверка наличия тяги в дымовентиляционных каналах.</t>
  </si>
  <si>
    <t>1 раз вгод</t>
  </si>
  <si>
    <t xml:space="preserve">5.Работы по устранению мелких неисправностей конструктивных элементов при проведении сезонных технических осмотров </t>
  </si>
  <si>
    <t>6.Техническое обслуживание внутридомового газового оборудования</t>
  </si>
  <si>
    <t>1 раз в три года по договору с ООО "Хоста"</t>
  </si>
  <si>
    <t>1 раз в год</t>
  </si>
  <si>
    <t xml:space="preserve">5.Проверка заземления оболочки и замеры сопротивления электрокабеля </t>
  </si>
  <si>
    <t>Б.Работы по санитарному содержанию придомовой территории и  помещений общего домового имущества</t>
  </si>
  <si>
    <t>Уборка мусора с газонов</t>
  </si>
  <si>
    <t>В. Работы, выполняемые при подготовке жилых зданий к эксплуатации в весенне-летний период</t>
  </si>
  <si>
    <t>1. Прочистка и укрепление водосточных труб, колен и воронок,.</t>
  </si>
  <si>
    <t>1 раз при подготовке МКД к ОЗП</t>
  </si>
  <si>
    <t>1. Расконсервирование и консервация системы отопления.</t>
  </si>
  <si>
    <t>2.Подготовка МКД к сезонной эксплуатации</t>
  </si>
  <si>
    <t>2. Ремонт оборудования детских и спортивных площадок.</t>
  </si>
  <si>
    <t>3. Промывка систем отопления</t>
  </si>
  <si>
    <t>5.Заготовка песка</t>
  </si>
  <si>
    <t>6.Подготовка уборочного инвентаря.</t>
  </si>
  <si>
    <t>4.Гидравлическое испытание системы ЦО</t>
  </si>
  <si>
    <t>территории входящей в общее домовое имущество</t>
  </si>
  <si>
    <t>Локализация  аварий на системах водоснабжения, теплоснабжения, канализации, энергоснабжения  (аварийно-диспетчерское обслуживание)</t>
  </si>
  <si>
    <t>Работы по текущему ремонту</t>
  </si>
  <si>
    <t>Работы выполняются в соответствии с перечнем работ ,относящихся к текущему ремонту (Правила и нормы технической эксплуатации жилых домов) и решения собственников помещений на общем собрании</t>
  </si>
  <si>
    <t xml:space="preserve">по графику </t>
  </si>
  <si>
    <t>В том числе:</t>
  </si>
  <si>
    <t>Общеэксплуатационные расходы 24%</t>
  </si>
  <si>
    <t>Услуги  управления (при способе управления "Управляющая компания")</t>
  </si>
  <si>
    <t>ПЕРЕЧЕНЬ РАБОТ ПО СОДЕРЖАНИЮ ЖИЛЫХ ДОМОВ свыше 5 этажей</t>
  </si>
  <si>
    <t xml:space="preserve"> в общее домовое имущество</t>
  </si>
  <si>
    <t>Подметание лестничных площадок и маршей</t>
  </si>
  <si>
    <t>Мытье кабин лифта</t>
  </si>
  <si>
    <t>Очистка мусоропроводов</t>
  </si>
  <si>
    <t xml:space="preserve">1.Уборка помещений, входящих в </t>
  </si>
  <si>
    <t>2.Уборка придомовой</t>
  </si>
  <si>
    <t>3.Обработка от грызунов,(дератизация)1 раз в месяц</t>
  </si>
  <si>
    <t>4.Обработка от комаров , насекомых (дезинсекция) 2 раза в год</t>
  </si>
  <si>
    <t>Налоги 6% ( от 13,4 руб)</t>
  </si>
  <si>
    <t>Общеэксплуатационные расходы 24% (от 13,4руб.)</t>
  </si>
  <si>
    <t>2. Ремонт существующего оборудования детских и спортивных площадок.</t>
  </si>
  <si>
    <t>выкашивание травы 2 раза в год, уборка мусора с газоноа</t>
  </si>
  <si>
    <t>1 раз в неделю</t>
  </si>
  <si>
    <t>оплачиваемая площадь</t>
  </si>
  <si>
    <t>м2</t>
  </si>
  <si>
    <t>обслуживаемая</t>
  </si>
  <si>
    <t xml:space="preserve">Тариф </t>
  </si>
  <si>
    <t>(руб./м2)</t>
  </si>
  <si>
    <t>территории</t>
  </si>
  <si>
    <t>Спец.одежда и инвентарь</t>
  </si>
  <si>
    <t>Транспортные расходы</t>
  </si>
  <si>
    <t>8.Техническое обслуживание внутридомового газового оборудования</t>
  </si>
  <si>
    <t xml:space="preserve"> (руб./м2)</t>
  </si>
  <si>
    <t xml:space="preserve">4.Проверка заземления оболочки и замеры сопротивления электрокабеля </t>
  </si>
  <si>
    <t>5. Проверка наличия тяги в дымовентиляционных каналах.</t>
  </si>
  <si>
    <t xml:space="preserve">6.Работы по устранению мелких неисправностей конструктивных элементов при проведении сезонных технических осмотров </t>
  </si>
  <si>
    <t xml:space="preserve">ежемесячно по договору </t>
  </si>
  <si>
    <t xml:space="preserve">Общеэксплуатационные расходы 24% </t>
  </si>
  <si>
    <t>1 раз в 3 года</t>
  </si>
  <si>
    <t>2 разва в неделю</t>
  </si>
  <si>
    <t>1раз при подгот. к ОЗП</t>
  </si>
  <si>
    <t>по графику</t>
  </si>
  <si>
    <t>Обработка от комаров , насекомых (дезинсекция) 1 раза в год</t>
  </si>
  <si>
    <t>1 раза в год</t>
  </si>
  <si>
    <t>Техническое обслуживание теплоузла</t>
  </si>
  <si>
    <t>4.Транспортные расходы</t>
  </si>
  <si>
    <t>6. Проверка наличия тяги в дымовентиляционных каналах.</t>
  </si>
  <si>
    <t>___________________________________</t>
  </si>
  <si>
    <t xml:space="preserve">7.Работы по устранению мелких неисправностей конструктивных элементов при проведении сезонных технических осмотров </t>
  </si>
  <si>
    <t>6.Техническое обслуживание теплоузлов</t>
  </si>
  <si>
    <t>7.Техническое обслуживание внутридомового газового оборудования</t>
  </si>
  <si>
    <t>6.Техническое обслуживание  приборов учета</t>
  </si>
  <si>
    <t>Услуги банка</t>
  </si>
  <si>
    <t>5 раз в неделю</t>
  </si>
  <si>
    <t>1 раз в  год</t>
  </si>
  <si>
    <t>2 раза  в год</t>
  </si>
  <si>
    <t>ПЕРЕЧЕНЬ РАБОТ ПО СОДЕРЖАНИЮ</t>
  </si>
  <si>
    <t xml:space="preserve">  </t>
  </si>
  <si>
    <t xml:space="preserve">ежемесячно </t>
  </si>
  <si>
    <t>3 раз в неделю</t>
  </si>
  <si>
    <t xml:space="preserve">Налоги 6% </t>
  </si>
  <si>
    <t>1 раз в год(зимний период)</t>
  </si>
  <si>
    <t>№</t>
  </si>
  <si>
    <t>п.п.</t>
  </si>
  <si>
    <t>3 раза в неделю</t>
  </si>
  <si>
    <t>2.Космет. ремонт существующего оборудования детских и спортивных площадок( при наличии средств).</t>
  </si>
  <si>
    <t>по плану</t>
  </si>
  <si>
    <t>1 раз  в год</t>
  </si>
  <si>
    <t>Подметание земельного участка, очистка урн от мусора .Уборка мусора с газонов.</t>
  </si>
  <si>
    <t>3. Осмотр и устранение незначительных неисправностей электротехничеких устройств (смена перегоревших электролампочек в помещениях общественного пользования, смена и ремонт штепсельных розеток и выключателей, мелкий ремонт электропроводки и др.).</t>
  </si>
  <si>
    <t>Б.Работы по санитарному содержанию придомовой территории и  помещений общего пользования.</t>
  </si>
  <si>
    <t>пользования.</t>
  </si>
  <si>
    <t xml:space="preserve">      </t>
  </si>
  <si>
    <t>2. Осмотр и устранение незначительных неисправностей в системах центрального отопления и горячего водоснабжения (регулировка трехходовых кранов,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вантозов, компенсаторов, регулирующих кранов, вентилей, задвижек; очистка от накипи запорной арматуры и др.).</t>
  </si>
  <si>
    <t>территории .</t>
  </si>
  <si>
    <t>при наличии средств</t>
  </si>
  <si>
    <t>3 рааз в неделю</t>
  </si>
  <si>
    <t xml:space="preserve">   Перечень и стоимость работ по содержанию и текущему ремонту объектов  общего имущества ,состав (перечень объектов) которого </t>
  </si>
  <si>
    <t>1. 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засоров, прочистка ревизий,прочистка канализационных лежаков, проверка исправности канализационных вытяжек). Технические обходы и осмотры.</t>
  </si>
  <si>
    <t>3. Устранение незначительных неисправностей электротехничеких устройств (смена перегоревших электролампочек в помещениях общественного пользования, смена и ремонт штепсельных розеток и выключателей, мелкий ремонт электропроводки и др.).Технические обходы и осмотры.</t>
  </si>
  <si>
    <t>3.Обработка от грызунов,(дератизация)</t>
  </si>
  <si>
    <t xml:space="preserve">4.Обработка от комаров , насекомых (дезинсекция) </t>
  </si>
  <si>
    <t>2 раза в месяц</t>
  </si>
  <si>
    <t>1 раз в 2 года</t>
  </si>
  <si>
    <t>5.Транспортные расходы</t>
  </si>
  <si>
    <t>Б.Работы по санитарному содержанию придомовой территории и  помещений общего пользования</t>
  </si>
  <si>
    <t xml:space="preserve"> в общее пользование</t>
  </si>
  <si>
    <t xml:space="preserve">территории </t>
  </si>
  <si>
    <t xml:space="preserve">4.Работы по устранению мелких неисправностей конструктивных элементов при проведении сезонных технических осмотров </t>
  </si>
  <si>
    <t>5.Поверка приборов учета</t>
  </si>
  <si>
    <t>6.Заготовка песка</t>
  </si>
  <si>
    <t>7.Подготовка уборочного инвентаря.</t>
  </si>
  <si>
    <t xml:space="preserve">Подметание земельного участка, очистка урн от мусора.Уборка мусора с газонов </t>
  </si>
  <si>
    <t>специнвентарь</t>
  </si>
  <si>
    <t>выкашивание травы , уборка травы с газонов</t>
  </si>
  <si>
    <t>6.Подготовка специнвентаря.</t>
  </si>
  <si>
    <t>А. Работы, выполняемые при проведении технических осмотров и обходов отдельных элементов и помещений жилых домов (в т.ч.зарплата работников службы экспл.)</t>
  </si>
  <si>
    <t>2. Устранение незначительных неисправностей в системах центрального отопления и горячего водоснабжения (регулировка трехходовых кранов,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вантозов, компенсаторов, регулирующих кранов, вентилей, задвижек; очистка от накипи запорной арматуры и др.).Технические обходы и осмотры.</t>
  </si>
  <si>
    <t>территории.</t>
  </si>
  <si>
    <t xml:space="preserve"> в общее пользование.</t>
  </si>
  <si>
    <t xml:space="preserve">   Перечень и стоимость работ по содержанию и текущему ремонту объектов  общего имущества, состав (перечень объектов) которого</t>
  </si>
  <si>
    <t>определен собственниками  помещений по ул.Абрикосовая ,18</t>
  </si>
  <si>
    <t>Работы выполняются в соответствии с принятым решением собственников помещений на общем собрании</t>
  </si>
  <si>
    <t>1. 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засоров, прочистка ревизий,прочистка канализационных лежаков, проверка исправности канализационных вытяжек).Технические обходы и осмотры.</t>
  </si>
  <si>
    <t>5. Транспортные расходы</t>
  </si>
  <si>
    <t>7.Техническое обслуживание  теплоузлов</t>
  </si>
  <si>
    <t>определен собственниками  помещений по ул.Абрикосовая ,23а</t>
  </si>
  <si>
    <t>1.Осмотр и 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засоров, прочистка ревизий,прочистка канализационных лежаков, проверка исправности канализационных вытяжек)</t>
  </si>
  <si>
    <t>4.Проверка профилактических испытаний  электрооборудования в жилом доме.</t>
  </si>
  <si>
    <t>1 раз в 2  года</t>
  </si>
  <si>
    <t xml:space="preserve">1 раз в 2 года </t>
  </si>
  <si>
    <t>6.Транспортные расходы</t>
  </si>
  <si>
    <t xml:space="preserve">1.Уборка помещений общего </t>
  </si>
  <si>
    <t>Выкашивание травы , уборка травы с газонов.</t>
  </si>
  <si>
    <t>2.Космет. ремонт оборудования детских и спортивных площадок.</t>
  </si>
  <si>
    <t>Работы выполняются в соответствии с принятым решением собственников помещений на общем собрании.</t>
  </si>
  <si>
    <t>определен собственниками  помещений по ул.Макаренко ,1</t>
  </si>
  <si>
    <t>А. Работы, выполняемые при проведении технических осмотров и обходов отдельных элементов и помещений жилых домов(в т.ч.зарплпта службы экспл.)</t>
  </si>
  <si>
    <t>8. Транспортные расходы</t>
  </si>
  <si>
    <t xml:space="preserve"> 2 раза в год</t>
  </si>
  <si>
    <t xml:space="preserve">Подметание земельного участка, очистка урн от мусора.Уборка мусора с газона. </t>
  </si>
  <si>
    <t>определен собственниками  помещений по ул.Вишневая,17</t>
  </si>
  <si>
    <t>А. Работы, выполняемые при проведении технических осмотров и обходов отдельных элементов и помещений жилых домов (в т.ч.зарплата службы экспл.)</t>
  </si>
  <si>
    <t>7.Транспортные расходы</t>
  </si>
  <si>
    <t>2. Косм.ремонт оборудования детских и спортивных площадок.</t>
  </si>
  <si>
    <t>Услуги сторонних организаций (банк,почта)</t>
  </si>
  <si>
    <t>определен собственниками  помещений по ул. Вишневая , 4</t>
  </si>
  <si>
    <t>5.Техническое обслуживание внутридомового газового оборудования</t>
  </si>
  <si>
    <t>А. Работы, выполняемые при проведении технических осмотров и обходов отдельных элементов и помещений жилых домов(в т.ч.зарплата службы эксплуатации)</t>
  </si>
  <si>
    <t>1. 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засоров, прочистка ревизий,прочистка канализационных лежаков, проверка исправности канализационных вытяжек).Тенические обходы и осмотры.</t>
  </si>
  <si>
    <t>2. Устранение незначительных неисправностей электротехничеких устройств (смена перегоревших электролампочек в помещениях общественного пользования, смена и ремонт штепсельных розеток и выключателей, мелкий ремонт электропроводки и др.).Технические обходы и осмотры.</t>
  </si>
  <si>
    <t>3.Транспортные расходы</t>
  </si>
  <si>
    <t>Подметание земельного участка, очистка урн от мусора ,уборка мусора с газонов.Уборка лест.клеток</t>
  </si>
  <si>
    <t>выкашивание травы 2 раза в год, уборка травы с газоноа</t>
  </si>
  <si>
    <t>2.Заготовка песка</t>
  </si>
  <si>
    <t>3.Подготовка уборочного инвентаря.</t>
  </si>
  <si>
    <t>Понедельник-пятница с 17 час.до 8 час.,суббота- воскресенье  круглосуточно</t>
  </si>
  <si>
    <t>Работы выполняются в соответствии с принятым решением  собственников помещений на общем собрании.</t>
  </si>
  <si>
    <t>Обслуживание внешних сетей до границы балансовой принадлежности</t>
  </si>
  <si>
    <t>Услуги сторонних организаций ( банк,почта)</t>
  </si>
  <si>
    <t>IX</t>
  </si>
  <si>
    <t>Услуги управляющей организации</t>
  </si>
  <si>
    <t>X</t>
  </si>
  <si>
    <t>XI</t>
  </si>
  <si>
    <t>определен собственниками  помещений по ул.Вишневая ,10/7</t>
  </si>
  <si>
    <t>Подметание земельного участка, очистка урн от мусора , Уборка мусора с газонов.</t>
  </si>
  <si>
    <t>выкашивание травы 2 раза в год, уборка травы с газона</t>
  </si>
  <si>
    <t>определен собственниками  помещений по ул. Вишневая , 16</t>
  </si>
  <si>
    <t>п.4.4.,4.5</t>
  </si>
  <si>
    <t xml:space="preserve">   Стоимость услуг и работ по содержанию , ремонту общего имущества</t>
  </si>
  <si>
    <t>собственников в многоквартирном доме , указанных в приложении №3 ,</t>
  </si>
  <si>
    <t>приложений  Домоуправлением (протокол №____ от ______________</t>
  </si>
  <si>
    <t>Адрес:          ул. Вишневая                    № 21</t>
  </si>
  <si>
    <t xml:space="preserve">Стоимость услуг за месяц </t>
  </si>
  <si>
    <t>(руб)</t>
  </si>
  <si>
    <t>Уборка лестничных</t>
  </si>
  <si>
    <t>клеток</t>
  </si>
  <si>
    <t>Уборка мусора</t>
  </si>
  <si>
    <t>Обслуживание внутридомового</t>
  </si>
  <si>
    <t>инженерного оборудования</t>
  </si>
  <si>
    <t>Обработка от грызунов,</t>
  </si>
  <si>
    <t>комаров , насекомых</t>
  </si>
  <si>
    <t xml:space="preserve">Материалы на содержание и </t>
  </si>
  <si>
    <t>текущий ремонт</t>
  </si>
  <si>
    <t xml:space="preserve">газового оборудования мест </t>
  </si>
  <si>
    <t>общего пользования (проводится 1</t>
  </si>
  <si>
    <t>раз в три года тариф из расчета</t>
  </si>
  <si>
    <t>общей суммы поделенной на</t>
  </si>
  <si>
    <t>36 месяцев)</t>
  </si>
  <si>
    <t xml:space="preserve">Расходы  АУП , </t>
  </si>
  <si>
    <t>общеэксплуатационные</t>
  </si>
  <si>
    <t>расходы 24% от затрат</t>
  </si>
  <si>
    <t xml:space="preserve">Налоги </t>
  </si>
  <si>
    <t>Генеральный директор</t>
  </si>
  <si>
    <t>ООО "ДУ-8"</t>
  </si>
  <si>
    <t xml:space="preserve">                  Д.Г.Галиулин</t>
  </si>
  <si>
    <t>определен собственниками помещений по ул.Макаренко,47</t>
  </si>
  <si>
    <t xml:space="preserve">собственников в многоквартирном доме , принятом на  общем  </t>
  </si>
  <si>
    <t xml:space="preserve"> собрании собственников по ул.Вишневая ,22</t>
  </si>
  <si>
    <t xml:space="preserve"> собрании собственников по ул.Вишневая ,10</t>
  </si>
  <si>
    <t xml:space="preserve"> собрании собственников по ул.Вишневая ,12</t>
  </si>
  <si>
    <t xml:space="preserve"> собрании собственников по ул.Вишневая ,13</t>
  </si>
  <si>
    <t xml:space="preserve"> собрании собственников по ул.Абрикосовая , 25</t>
  </si>
  <si>
    <t xml:space="preserve"> собрании собственников по ул.Вишневая ,19</t>
  </si>
  <si>
    <t>определен собственниками  помещений по ул.Вишневая ,23</t>
  </si>
  <si>
    <t>Подметание земельного участка, очистка урн от мусора.Уборка мусора с газонов.Очистка ливневок</t>
  </si>
  <si>
    <t>Обработка от грызунов,(дератизация)</t>
  </si>
  <si>
    <t xml:space="preserve">Обработка от комаров , насекомых (дезинсекция) </t>
  </si>
  <si>
    <t>2. Промывка систем отопления</t>
  </si>
  <si>
    <t>3.Гидравлическое испытание системы ЦО</t>
  </si>
  <si>
    <t>4.Поверка приборов учета</t>
  </si>
  <si>
    <t xml:space="preserve"> собрании собственников по ул.Вишневая ,24</t>
  </si>
  <si>
    <t>определен собственниками  помещений по ул.Вишневая ,25</t>
  </si>
  <si>
    <t>определен собственниками  помещений по ул.Вишневая ,27</t>
  </si>
  <si>
    <t>1 раз в 3  года</t>
  </si>
  <si>
    <t>специнвентарь.моющие средства</t>
  </si>
  <si>
    <t>Подметание земельного участка, очистка урн от мусора.Уборка мусора с газонов</t>
  </si>
  <si>
    <t>выкашивание травы , уборка травы с газона</t>
  </si>
  <si>
    <t>2. Косм.ремонт оборудования детских  площадок.</t>
  </si>
  <si>
    <t>3 раза  в неделю</t>
  </si>
  <si>
    <t>Подметание земельного участка, очистка урн от мусора .Уборка мусора с газона.</t>
  </si>
  <si>
    <t>выкашивание травы , уборка травы  с газона</t>
  </si>
  <si>
    <t>4.Заготовка песка</t>
  </si>
  <si>
    <t>5.Подготовка уборочного инвентаря.</t>
  </si>
  <si>
    <t>определен собственниками помещений по ул.Макаренко,30</t>
  </si>
  <si>
    <t>определен собственниками помещений по ул.Макаренко,18</t>
  </si>
  <si>
    <t>определен собственниками помещений по ул.Макаренко,19</t>
  </si>
  <si>
    <t>Б.Работы по санитарному содержанию придомовой территории и  помещений общего имущества</t>
  </si>
  <si>
    <t>1.Уборка помещений общего</t>
  </si>
  <si>
    <t>пользования</t>
  </si>
  <si>
    <t>4.Заготовка песка(зимний период)</t>
  </si>
  <si>
    <t>5.Заготовка песка (зимний период)</t>
  </si>
  <si>
    <t>2. Косм.ремонт существующего оборудования детских и спортивных площадок.</t>
  </si>
  <si>
    <t>2. Косм.ремонт существующего оборудования детских площадок.</t>
  </si>
  <si>
    <t xml:space="preserve">м    </t>
  </si>
  <si>
    <t>определен собственниками помещений по ул.Макаренко,41</t>
  </si>
  <si>
    <t>определен собственниками помещений по ул.Макаренко,28</t>
  </si>
  <si>
    <t>определен собственниками  помещений по ул.Вишневая ,30</t>
  </si>
  <si>
    <t xml:space="preserve"> собрании собственников по ул.Вишневая ,28</t>
  </si>
  <si>
    <t xml:space="preserve"> пользования</t>
  </si>
  <si>
    <t>определен собственниками  помещений по ул.Вишневая ,31</t>
  </si>
  <si>
    <t xml:space="preserve">  пользования</t>
  </si>
  <si>
    <t>стрижка деревьев</t>
  </si>
  <si>
    <t>определен собственниками  помещений по ул.Вишневая ,32</t>
  </si>
  <si>
    <t>4.Техническое обслуживание внутридомового газового оборудования</t>
  </si>
  <si>
    <t>2. Косм.ремонт существующего оборудования детских  площадок.</t>
  </si>
  <si>
    <t>определен собственниками помещений по ул.Вишневая ,34</t>
  </si>
  <si>
    <t>5. Косм.ремонт существующего оборудования детских  площадок.</t>
  </si>
  <si>
    <t>определен собственниками помещений по ул.Вишневая ,36</t>
  </si>
  <si>
    <t>определен собственниками  помещений по ул.Вишневая ,26</t>
  </si>
  <si>
    <t>ПЕРЕЧЕНЬ РАБОТ ПО СОДЕРЖАНИЮ ЖИЛЫХ ДОМОВ  до  5 этажей</t>
  </si>
  <si>
    <t>7. Транспортные расходы</t>
  </si>
  <si>
    <t xml:space="preserve">   Перечень и стоимость работ по содержанию и текущему ремонту объектов  общего имущества , состав (перечень объектов) которого определен </t>
  </si>
  <si>
    <t>собственниками помещений  по ул.Макаренко,39.</t>
  </si>
  <si>
    <t>А. Работы, выполняемые при проведении технических осмотров и обходов отдельных элементов и помещений жилого дома(в т.ч.зарплата службы эксплуат.)</t>
  </si>
  <si>
    <t>2. Устранение незначительных неисправностей в системах центрального отопления и горячего водоснабжения (регулировка трехходовых кранов,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вантозов, компенсаторов, регулирующих кранов, вентилей, задвижек; очистка от накипи запорной арматуры и др.).Технический осмотр и обход.</t>
  </si>
  <si>
    <t>3. Устранение незначительных неисправностей электротехничеких устройств (смена перегоревших электролампочек в помещениях общественного пользования, смена и ремонт штепсельных розеток и выключателей, мелкий ремонт электропроводки и др.).Технический осмотр и обход.</t>
  </si>
  <si>
    <t>4.Проверка профилактических испытаний  электрооборудования в доме.</t>
  </si>
  <si>
    <t xml:space="preserve"> поьзования.</t>
  </si>
  <si>
    <t>выкашивание травы , уборка травы с газонов.</t>
  </si>
  <si>
    <t>3.Обработка от грызунов,(дератизация).</t>
  </si>
  <si>
    <t>4.Обработка от комаров , насекомых (дезинсекция) .</t>
  </si>
  <si>
    <t>4.Заготовка песка (в зимний период)</t>
  </si>
  <si>
    <t>Работы выполняются в соответствии с принятым   решением  собственников помещений на общем собрании.</t>
  </si>
  <si>
    <t>при наличии средств.</t>
  </si>
  <si>
    <t>Услуги стор. организаций( банк,почта)</t>
  </si>
  <si>
    <t>Налоги 6% ( от 14,64 руб)</t>
  </si>
  <si>
    <t>Общеэксплуатационные расходы 24% (от 14,64руб.)</t>
  </si>
  <si>
    <t xml:space="preserve"> собрании собственников по ул.Макаренко ,45</t>
  </si>
  <si>
    <t>определен собственниками помещений по ул.Макаренко,43</t>
  </si>
  <si>
    <t>Подметание земельного участка, очистка урн от мусора . Уборка мусора с газонов.</t>
  </si>
  <si>
    <t>Налоги 6% ( от 12 руб)</t>
  </si>
  <si>
    <t>Общеэксплуатационные расходы 24% (от 12руб.)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</si>
</sst>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_р_."/>
    <numFmt numFmtId="166" formatCode="0.0"/>
    <numFmt numFmtId="167" formatCode="#,##0.000_р_.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0"/>
    <numFmt numFmtId="173" formatCode="0.0000"/>
    <numFmt numFmtId="174" formatCode="0.000"/>
    <numFmt numFmtId="175" formatCode="0.000000"/>
    <numFmt numFmtId="176" formatCode="0.0%"/>
    <numFmt numFmtId="177" formatCode="0.0000000"/>
    <numFmt numFmtId="178" formatCode="0.00000000"/>
    <numFmt numFmtId="179" formatCode="[$-FC19]d\ mmmm\ yyyy\ &quot;г.&quot;"/>
  </numFmts>
  <fonts count="49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u val="single"/>
      <sz val="8"/>
      <name val="Arial Cyr"/>
      <family val="0"/>
    </font>
    <font>
      <b/>
      <u val="single"/>
      <sz val="10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3" xfId="0" applyFont="1" applyFill="1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0" fillId="0" borderId="11" xfId="0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2" fontId="5" fillId="0" borderId="10" xfId="0" applyNumberFormat="1" applyFont="1" applyBorder="1" applyAlignment="1">
      <alignment horizontal="left"/>
    </xf>
    <xf numFmtId="2" fontId="1" fillId="0" borderId="13" xfId="0" applyNumberFormat="1" applyFont="1" applyBorder="1" applyAlignment="1">
      <alignment horizontal="left"/>
    </xf>
    <xf numFmtId="2" fontId="1" fillId="0" borderId="12" xfId="0" applyNumberFormat="1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5" fontId="2" fillId="0" borderId="15" xfId="0" applyNumberFormat="1" applyFont="1" applyBorder="1" applyAlignment="1">
      <alignment horizontal="center"/>
    </xf>
    <xf numFmtId="0" fontId="3" fillId="0" borderId="13" xfId="0" applyFont="1" applyFill="1" applyBorder="1" applyAlignment="1">
      <alignment wrapText="1"/>
    </xf>
    <xf numFmtId="0" fontId="3" fillId="0" borderId="13" xfId="0" applyFont="1" applyFill="1" applyBorder="1" applyAlignment="1">
      <alignment/>
    </xf>
    <xf numFmtId="0" fontId="3" fillId="0" borderId="13" xfId="0" applyFont="1" applyBorder="1" applyAlignment="1">
      <alignment wrapText="1"/>
    </xf>
    <xf numFmtId="0" fontId="1" fillId="0" borderId="12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13" xfId="0" applyFont="1" applyBorder="1" applyAlignment="1">
      <alignment horizontal="center" wrapText="1"/>
    </xf>
    <xf numFmtId="0" fontId="0" fillId="0" borderId="13" xfId="0" applyBorder="1" applyAlignment="1">
      <alignment wrapText="1"/>
    </xf>
    <xf numFmtId="2" fontId="5" fillId="0" borderId="13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2" fontId="1" fillId="0" borderId="11" xfId="0" applyNumberFormat="1" applyFont="1" applyBorder="1" applyAlignment="1">
      <alignment horizontal="left" wrapText="1"/>
    </xf>
    <xf numFmtId="0" fontId="0" fillId="0" borderId="12" xfId="0" applyBorder="1" applyAlignment="1">
      <alignment/>
    </xf>
    <xf numFmtId="2" fontId="1" fillId="0" borderId="16" xfId="0" applyNumberFormat="1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164" fontId="1" fillId="0" borderId="13" xfId="0" applyNumberFormat="1" applyFont="1" applyBorder="1" applyAlignment="1">
      <alignment horizontal="left"/>
    </xf>
    <xf numFmtId="2" fontId="1" fillId="0" borderId="13" xfId="0" applyNumberFormat="1" applyFont="1" applyFill="1" applyBorder="1" applyAlignment="1">
      <alignment horizontal="left"/>
    </xf>
    <xf numFmtId="0" fontId="0" fillId="0" borderId="10" xfId="0" applyBorder="1" applyAlignment="1">
      <alignment wrapText="1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wrapText="1"/>
    </xf>
    <xf numFmtId="0" fontId="3" fillId="0" borderId="16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left"/>
    </xf>
    <xf numFmtId="0" fontId="0" fillId="0" borderId="16" xfId="0" applyFill="1" applyBorder="1" applyAlignment="1">
      <alignment wrapText="1"/>
    </xf>
    <xf numFmtId="165" fontId="3" fillId="0" borderId="12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wrapText="1"/>
    </xf>
    <xf numFmtId="0" fontId="3" fillId="0" borderId="15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16" xfId="0" applyFont="1" applyFill="1" applyBorder="1" applyAlignment="1">
      <alignment wrapText="1"/>
    </xf>
    <xf numFmtId="165" fontId="1" fillId="0" borderId="12" xfId="0" applyNumberFormat="1" applyFont="1" applyFill="1" applyBorder="1" applyAlignment="1">
      <alignment horizontal="left" wrapText="1"/>
    </xf>
    <xf numFmtId="165" fontId="0" fillId="0" borderId="12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 wrapText="1"/>
    </xf>
    <xf numFmtId="0" fontId="3" fillId="0" borderId="17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left" wrapText="1"/>
    </xf>
    <xf numFmtId="0" fontId="1" fillId="0" borderId="16" xfId="0" applyFont="1" applyBorder="1" applyAlignment="1">
      <alignment wrapText="1"/>
    </xf>
    <xf numFmtId="0" fontId="1" fillId="0" borderId="17" xfId="0" applyFont="1" applyBorder="1" applyAlignment="1">
      <alignment/>
    </xf>
    <xf numFmtId="0" fontId="0" fillId="0" borderId="10" xfId="0" applyBorder="1" applyAlignment="1">
      <alignment/>
    </xf>
    <xf numFmtId="0" fontId="4" fillId="0" borderId="12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2" fontId="0" fillId="0" borderId="13" xfId="0" applyNumberFormat="1" applyBorder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4" fontId="7" fillId="0" borderId="1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left" wrapText="1"/>
    </xf>
    <xf numFmtId="0" fontId="3" fillId="0" borderId="13" xfId="0" applyFont="1" applyBorder="1" applyAlignment="1">
      <alignment/>
    </xf>
    <xf numFmtId="0" fontId="8" fillId="0" borderId="0" xfId="0" applyFont="1" applyAlignment="1">
      <alignment/>
    </xf>
    <xf numFmtId="0" fontId="2" fillId="0" borderId="12" xfId="0" applyFont="1" applyBorder="1" applyAlignment="1">
      <alignment/>
    </xf>
    <xf numFmtId="2" fontId="2" fillId="0" borderId="12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" fillId="0" borderId="13" xfId="0" applyFont="1" applyBorder="1" applyAlignment="1">
      <alignment/>
    </xf>
    <xf numFmtId="2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2" fontId="7" fillId="0" borderId="12" xfId="0" applyNumberFormat="1" applyFont="1" applyBorder="1" applyAlignment="1">
      <alignment horizontal="center"/>
    </xf>
    <xf numFmtId="0" fontId="0" fillId="0" borderId="16" xfId="0" applyFill="1" applyBorder="1" applyAlignment="1">
      <alignment/>
    </xf>
    <xf numFmtId="4" fontId="0" fillId="0" borderId="13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165" fontId="3" fillId="0" borderId="12" xfId="0" applyNumberFormat="1" applyFont="1" applyFill="1" applyBorder="1" applyAlignment="1">
      <alignment horizontal="center" wrapText="1"/>
    </xf>
    <xf numFmtId="0" fontId="3" fillId="0" borderId="16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2" fontId="3" fillId="0" borderId="12" xfId="0" applyNumberFormat="1" applyFont="1" applyBorder="1" applyAlignment="1">
      <alignment horizontal="center"/>
    </xf>
    <xf numFmtId="165" fontId="7" fillId="0" borderId="12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left"/>
    </xf>
    <xf numFmtId="0" fontId="0" fillId="0" borderId="17" xfId="0" applyFont="1" applyBorder="1" applyAlignment="1">
      <alignment wrapText="1"/>
    </xf>
    <xf numFmtId="0" fontId="1" fillId="0" borderId="10" xfId="0" applyFont="1" applyBorder="1" applyAlignment="1">
      <alignment horizontal="left"/>
    </xf>
    <xf numFmtId="167" fontId="0" fillId="0" borderId="12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165" fontId="3" fillId="0" borderId="0" xfId="0" applyNumberFormat="1" applyFont="1" applyFill="1" applyBorder="1" applyAlignment="1">
      <alignment horizontal="center" wrapText="1"/>
    </xf>
    <xf numFmtId="2" fontId="1" fillId="0" borderId="0" xfId="0" applyNumberFormat="1" applyFont="1" applyBorder="1" applyAlignment="1">
      <alignment horizontal="left"/>
    </xf>
    <xf numFmtId="0" fontId="46" fillId="0" borderId="13" xfId="0" applyFont="1" applyBorder="1" applyAlignment="1">
      <alignment wrapText="1"/>
    </xf>
    <xf numFmtId="0" fontId="46" fillId="0" borderId="0" xfId="0" applyFont="1" applyAlignment="1">
      <alignment wrapText="1"/>
    </xf>
    <xf numFmtId="0" fontId="46" fillId="0" borderId="10" xfId="0" applyFont="1" applyBorder="1" applyAlignment="1">
      <alignment wrapText="1"/>
    </xf>
    <xf numFmtId="166" fontId="3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46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46" fillId="0" borderId="16" xfId="0" applyFont="1" applyFill="1" applyBorder="1" applyAlignment="1">
      <alignment wrapText="1"/>
    </xf>
    <xf numFmtId="0" fontId="37" fillId="0" borderId="16" xfId="0" applyFont="1" applyFill="1" applyBorder="1" applyAlignment="1">
      <alignment/>
    </xf>
    <xf numFmtId="165" fontId="37" fillId="0" borderId="12" xfId="0" applyNumberFormat="1" applyFont="1" applyFill="1" applyBorder="1" applyAlignment="1">
      <alignment horizontal="center"/>
    </xf>
    <xf numFmtId="0" fontId="47" fillId="0" borderId="16" xfId="0" applyFont="1" applyFill="1" applyBorder="1" applyAlignment="1">
      <alignment wrapText="1"/>
    </xf>
    <xf numFmtId="165" fontId="0" fillId="0" borderId="12" xfId="0" applyNumberFormat="1" applyFont="1" applyFill="1" applyBorder="1" applyAlignment="1">
      <alignment horizontal="center" wrapText="1"/>
    </xf>
    <xf numFmtId="166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1" xfId="0" applyFont="1" applyBorder="1" applyAlignment="1">
      <alignment/>
    </xf>
    <xf numFmtId="2" fontId="2" fillId="0" borderId="11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4" fillId="0" borderId="13" xfId="0" applyFont="1" applyBorder="1" applyAlignment="1">
      <alignment/>
    </xf>
    <xf numFmtId="0" fontId="2" fillId="0" borderId="13" xfId="0" applyFont="1" applyFill="1" applyBorder="1" applyAlignment="1">
      <alignment/>
    </xf>
    <xf numFmtId="2" fontId="2" fillId="0" borderId="13" xfId="0" applyNumberFormat="1" applyFont="1" applyFill="1" applyBorder="1" applyAlignment="1">
      <alignment/>
    </xf>
    <xf numFmtId="2" fontId="2" fillId="0" borderId="12" xfId="0" applyNumberFormat="1" applyFont="1" applyFill="1" applyBorder="1" applyAlignment="1">
      <alignment/>
    </xf>
    <xf numFmtId="2" fontId="3" fillId="0" borderId="10" xfId="0" applyNumberFormat="1" applyFont="1" applyBorder="1" applyAlignment="1">
      <alignment/>
    </xf>
    <xf numFmtId="0" fontId="2" fillId="0" borderId="11" xfId="0" applyFont="1" applyFill="1" applyBorder="1" applyAlignment="1">
      <alignment/>
    </xf>
    <xf numFmtId="0" fontId="8" fillId="0" borderId="17" xfId="0" applyFont="1" applyBorder="1" applyAlignment="1">
      <alignment wrapText="1"/>
    </xf>
    <xf numFmtId="0" fontId="48" fillId="0" borderId="16" xfId="0" applyFont="1" applyFill="1" applyBorder="1" applyAlignment="1">
      <alignment wrapText="1"/>
    </xf>
    <xf numFmtId="165" fontId="2" fillId="0" borderId="12" xfId="0" applyNumberFormat="1" applyFont="1" applyFill="1" applyBorder="1" applyAlignment="1">
      <alignment horizontal="left" wrapText="1"/>
    </xf>
    <xf numFmtId="0" fontId="3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28">
      <selection activeCell="G38" sqref="G38"/>
    </sheetView>
  </sheetViews>
  <sheetFormatPr defaultColWidth="9.00390625" defaultRowHeight="12.75"/>
  <cols>
    <col min="2" max="2" width="36.625" style="0" customWidth="1"/>
    <col min="3" max="3" width="11.875" style="0" customWidth="1"/>
    <col min="4" max="4" width="18.25390625" style="0" customWidth="1"/>
    <col min="5" max="5" width="11.875" style="0" customWidth="1"/>
    <col min="7" max="7" width="9.625" style="0" bestFit="1" customWidth="1"/>
    <col min="9" max="9" width="9.625" style="0" bestFit="1" customWidth="1"/>
    <col min="11" max="11" width="10.625" style="0" customWidth="1"/>
  </cols>
  <sheetData>
    <row r="1" ht="12.75">
      <c r="D1" s="1" t="s">
        <v>4</v>
      </c>
    </row>
    <row r="2" spans="1:4" ht="12.75">
      <c r="A2" s="137" t="s">
        <v>153</v>
      </c>
      <c r="B2" s="137"/>
      <c r="C2" s="137"/>
      <c r="D2" s="137"/>
    </row>
    <row r="3" spans="1:11" ht="12.75">
      <c r="A3" s="137"/>
      <c r="B3" s="137"/>
      <c r="C3" s="137"/>
      <c r="D3" s="137"/>
      <c r="K3" s="1"/>
    </row>
    <row r="4" spans="2:4" ht="12.75">
      <c r="B4" s="2" t="s">
        <v>154</v>
      </c>
      <c r="C4" s="2"/>
      <c r="D4" s="2"/>
    </row>
    <row r="5" spans="2:4" ht="12.75">
      <c r="B5" s="2"/>
      <c r="C5" s="2"/>
      <c r="D5" s="2"/>
    </row>
    <row r="6" spans="2:4" ht="12.75">
      <c r="B6" s="2"/>
      <c r="C6" s="2"/>
      <c r="D6" s="2"/>
    </row>
    <row r="7" spans="2:4" ht="12.75">
      <c r="B7" s="74"/>
      <c r="C7" s="74"/>
      <c r="D7" s="74"/>
    </row>
    <row r="8" spans="2:4" ht="12.75">
      <c r="B8" s="2"/>
      <c r="C8" s="2"/>
      <c r="D8" s="2"/>
    </row>
    <row r="9" spans="1:4" ht="12.75">
      <c r="A9" s="4"/>
      <c r="B9" s="4"/>
      <c r="C9" s="4"/>
      <c r="D9" s="4"/>
    </row>
    <row r="10" spans="1:4" ht="12.75">
      <c r="A10" s="5"/>
      <c r="B10" s="5"/>
      <c r="C10" s="14" t="s">
        <v>79</v>
      </c>
      <c r="D10" s="5" t="s">
        <v>21</v>
      </c>
    </row>
    <row r="11" spans="1:4" ht="12.75">
      <c r="A11" s="6" t="s">
        <v>0</v>
      </c>
      <c r="B11" s="7" t="s">
        <v>1</v>
      </c>
      <c r="C11" s="6" t="s">
        <v>80</v>
      </c>
      <c r="D11" s="7"/>
    </row>
    <row r="12" spans="1:4" ht="12.75">
      <c r="A12" s="16" t="s">
        <v>12</v>
      </c>
      <c r="B12" s="37" t="s">
        <v>109</v>
      </c>
      <c r="C12" s="27"/>
      <c r="D12" s="23"/>
    </row>
    <row r="13" spans="1:4" ht="76.5">
      <c r="A13" s="68"/>
      <c r="B13" s="65" t="s">
        <v>149</v>
      </c>
      <c r="C13" s="13">
        <f>C14+C15+C16+C17+C18+C19+C20+C21</f>
        <v>3.28</v>
      </c>
      <c r="D13" s="39"/>
    </row>
    <row r="14" spans="1:4" ht="84" customHeight="1">
      <c r="A14" s="16"/>
      <c r="B14" s="66" t="s">
        <v>131</v>
      </c>
      <c r="C14" s="22">
        <v>1.4</v>
      </c>
      <c r="D14" s="24" t="s">
        <v>30</v>
      </c>
    </row>
    <row r="15" spans="1:4" ht="127.5" customHeight="1">
      <c r="A15" s="16"/>
      <c r="B15" s="66" t="s">
        <v>150</v>
      </c>
      <c r="C15" s="22">
        <v>1.1</v>
      </c>
      <c r="D15" s="24" t="s">
        <v>30</v>
      </c>
    </row>
    <row r="16" spans="1:4" ht="79.5" customHeight="1">
      <c r="A16" s="33"/>
      <c r="B16" s="66" t="s">
        <v>132</v>
      </c>
      <c r="C16" s="22">
        <v>0.5</v>
      </c>
      <c r="D16" s="24" t="s">
        <v>30</v>
      </c>
    </row>
    <row r="17" spans="1:4" ht="12.75">
      <c r="A17" s="33"/>
      <c r="B17" s="66" t="s">
        <v>83</v>
      </c>
      <c r="C17" s="22">
        <v>0.15</v>
      </c>
      <c r="D17" s="25" t="s">
        <v>30</v>
      </c>
    </row>
    <row r="18" spans="1:4" ht="22.5">
      <c r="A18" s="33"/>
      <c r="B18" s="66" t="s">
        <v>41</v>
      </c>
      <c r="C18" s="22">
        <v>0</v>
      </c>
      <c r="D18" s="25"/>
    </row>
    <row r="19" spans="1:4" ht="22.5">
      <c r="A19" s="33"/>
      <c r="B19" s="66" t="s">
        <v>35</v>
      </c>
      <c r="C19" s="22">
        <v>0</v>
      </c>
      <c r="D19" s="25"/>
    </row>
    <row r="20" spans="1:4" ht="45" customHeight="1">
      <c r="A20" s="16"/>
      <c r="B20" s="59" t="s">
        <v>37</v>
      </c>
      <c r="C20" s="22">
        <v>0.1</v>
      </c>
      <c r="D20" s="25" t="s">
        <v>24</v>
      </c>
    </row>
    <row r="21" spans="1:4" ht="27" customHeight="1">
      <c r="A21" s="17"/>
      <c r="B21" s="10" t="s">
        <v>38</v>
      </c>
      <c r="C21" s="22">
        <v>0.03</v>
      </c>
      <c r="D21" s="81" t="s">
        <v>39</v>
      </c>
    </row>
    <row r="22" spans="1:4" ht="43.5" customHeight="1">
      <c r="A22" s="13" t="s">
        <v>13</v>
      </c>
      <c r="B22" s="20" t="s">
        <v>123</v>
      </c>
      <c r="C22" s="19"/>
      <c r="D22" s="19"/>
    </row>
    <row r="23" spans="1:4" ht="12.75">
      <c r="A23" s="19"/>
      <c r="B23" s="15" t="s">
        <v>67</v>
      </c>
      <c r="C23" s="19"/>
      <c r="D23" s="19"/>
    </row>
    <row r="24" spans="1:4" ht="12.75">
      <c r="A24" s="14"/>
      <c r="B24" s="57" t="s">
        <v>152</v>
      </c>
      <c r="C24" s="7">
        <f>C25+C26+C27+C29+C28</f>
        <v>4.25</v>
      </c>
      <c r="D24" s="7"/>
    </row>
    <row r="25" spans="1:4" ht="14.25" customHeight="1">
      <c r="A25" s="14"/>
      <c r="B25" s="69" t="s">
        <v>64</v>
      </c>
      <c r="C25" s="26">
        <v>1.1</v>
      </c>
      <c r="D25" s="26" t="s">
        <v>117</v>
      </c>
    </row>
    <row r="26" spans="1:4" ht="12.75">
      <c r="A26" s="14"/>
      <c r="B26" s="69" t="s">
        <v>28</v>
      </c>
      <c r="C26" s="40">
        <v>1.02</v>
      </c>
      <c r="D26" s="40" t="s">
        <v>75</v>
      </c>
    </row>
    <row r="27" spans="1:4" ht="12.75">
      <c r="A27" s="14"/>
      <c r="B27" s="69" t="s">
        <v>65</v>
      </c>
      <c r="C27" s="40">
        <v>0.15</v>
      </c>
      <c r="D27" s="40" t="s">
        <v>112</v>
      </c>
    </row>
    <row r="28" spans="1:4" ht="12.75">
      <c r="A28" s="7"/>
      <c r="B28" s="10" t="s">
        <v>146</v>
      </c>
      <c r="C28" s="40">
        <v>0.18</v>
      </c>
      <c r="D28" s="40" t="s">
        <v>30</v>
      </c>
    </row>
    <row r="29" spans="1:4" ht="12.75">
      <c r="A29" s="14"/>
      <c r="B29" s="69" t="s">
        <v>66</v>
      </c>
      <c r="C29" s="40">
        <v>1.8</v>
      </c>
      <c r="D29" s="40" t="s">
        <v>22</v>
      </c>
    </row>
    <row r="30" spans="1:4" ht="12.75">
      <c r="A30" s="16"/>
      <c r="B30" s="4" t="s">
        <v>68</v>
      </c>
      <c r="C30" s="19"/>
      <c r="D30" s="4"/>
    </row>
    <row r="31" spans="1:4" ht="12.75">
      <c r="A31" s="68"/>
      <c r="B31" s="49" t="s">
        <v>151</v>
      </c>
      <c r="C31" s="7">
        <f>C32+C33+C34</f>
        <v>1.7700000000000002</v>
      </c>
      <c r="D31" s="42"/>
    </row>
    <row r="32" spans="1:4" ht="22.5">
      <c r="A32" s="16"/>
      <c r="B32" s="66" t="s">
        <v>145</v>
      </c>
      <c r="C32" s="22">
        <v>1.6</v>
      </c>
      <c r="D32" s="24" t="s">
        <v>106</v>
      </c>
    </row>
    <row r="33" spans="1:4" ht="12.75">
      <c r="A33" s="17"/>
      <c r="B33" s="70" t="s">
        <v>146</v>
      </c>
      <c r="C33" s="31">
        <v>0.08</v>
      </c>
      <c r="D33" s="43" t="s">
        <v>30</v>
      </c>
    </row>
    <row r="34" spans="1:4" ht="15" customHeight="1">
      <c r="A34" s="17"/>
      <c r="B34" s="70" t="s">
        <v>147</v>
      </c>
      <c r="C34" s="31">
        <v>0.09</v>
      </c>
      <c r="D34" s="43" t="s">
        <v>24</v>
      </c>
    </row>
    <row r="35" spans="1:4" ht="25.5">
      <c r="A35" s="17"/>
      <c r="B35" s="28" t="s">
        <v>133</v>
      </c>
      <c r="C35" s="13">
        <v>0.1</v>
      </c>
      <c r="D35" s="44" t="s">
        <v>30</v>
      </c>
    </row>
    <row r="36" spans="1:4" ht="25.5">
      <c r="A36" s="82" t="s">
        <v>14</v>
      </c>
      <c r="B36" s="28" t="s">
        <v>134</v>
      </c>
      <c r="C36" s="13">
        <v>0.24</v>
      </c>
      <c r="D36" s="45" t="s">
        <v>24</v>
      </c>
    </row>
    <row r="37" spans="1:4" ht="51">
      <c r="A37" s="13"/>
      <c r="B37" s="30" t="s">
        <v>44</v>
      </c>
      <c r="C37" s="9"/>
      <c r="D37" s="9"/>
    </row>
    <row r="38" spans="1:4" ht="27" customHeight="1">
      <c r="A38" s="16"/>
      <c r="B38" s="36" t="s">
        <v>47</v>
      </c>
      <c r="C38" s="7">
        <v>0.15</v>
      </c>
      <c r="D38" s="11" t="s">
        <v>46</v>
      </c>
    </row>
    <row r="39" spans="1:4" ht="25.5">
      <c r="A39" s="72"/>
      <c r="B39" s="30" t="s">
        <v>48</v>
      </c>
      <c r="C39" s="13">
        <v>0.29</v>
      </c>
      <c r="D39" s="43"/>
    </row>
    <row r="40" spans="1:4" ht="22.5">
      <c r="A40" s="12"/>
      <c r="B40" s="66" t="s">
        <v>45</v>
      </c>
      <c r="C40" s="9"/>
      <c r="D40" s="87" t="s">
        <v>24</v>
      </c>
    </row>
    <row r="41" spans="1:4" ht="22.5">
      <c r="A41" s="12"/>
      <c r="B41" s="66" t="s">
        <v>266</v>
      </c>
      <c r="C41" s="9"/>
      <c r="D41" s="87" t="s">
        <v>128</v>
      </c>
    </row>
    <row r="42" spans="1:4" ht="12.75">
      <c r="A42" s="12"/>
      <c r="B42" s="71" t="s">
        <v>50</v>
      </c>
      <c r="C42" s="9"/>
      <c r="D42" s="87" t="s">
        <v>40</v>
      </c>
    </row>
    <row r="43" spans="1:4" ht="12.75">
      <c r="A43" s="12"/>
      <c r="B43" s="71" t="s">
        <v>53</v>
      </c>
      <c r="C43" s="9"/>
      <c r="D43" s="87" t="s">
        <v>120</v>
      </c>
    </row>
    <row r="44" spans="1:4" ht="12.75">
      <c r="A44" s="73"/>
      <c r="B44" s="71" t="s">
        <v>264</v>
      </c>
      <c r="C44" s="9"/>
      <c r="D44" s="87" t="s">
        <v>40</v>
      </c>
    </row>
    <row r="45" spans="1:4" ht="12.75">
      <c r="A45" s="17" t="s">
        <v>15</v>
      </c>
      <c r="B45" s="71" t="s">
        <v>148</v>
      </c>
      <c r="C45" s="9"/>
      <c r="D45" s="87" t="s">
        <v>24</v>
      </c>
    </row>
    <row r="46" spans="1:4" ht="12.75">
      <c r="A46" s="17"/>
      <c r="B46" s="29" t="s">
        <v>6</v>
      </c>
      <c r="C46" s="55">
        <v>0.32</v>
      </c>
      <c r="D46" s="46"/>
    </row>
    <row r="47" spans="1:4" ht="45">
      <c r="A47" s="17" t="s">
        <v>16</v>
      </c>
      <c r="B47" s="60" t="s">
        <v>55</v>
      </c>
      <c r="C47" s="51"/>
      <c r="D47" s="117" t="s">
        <v>189</v>
      </c>
    </row>
    <row r="48" spans="1:4" ht="12.75">
      <c r="A48" s="17"/>
      <c r="B48" s="50" t="s">
        <v>56</v>
      </c>
      <c r="C48" s="54">
        <v>3</v>
      </c>
      <c r="D48" s="52" t="s">
        <v>58</v>
      </c>
    </row>
    <row r="49" spans="1:4" ht="36" customHeight="1">
      <c r="A49" s="17" t="s">
        <v>18</v>
      </c>
      <c r="B49" s="60" t="s">
        <v>155</v>
      </c>
      <c r="C49" s="61"/>
      <c r="D49" s="52"/>
    </row>
    <row r="50" spans="1:4" ht="15.75">
      <c r="A50" s="17"/>
      <c r="B50" s="56" t="s">
        <v>31</v>
      </c>
      <c r="C50" s="80">
        <f>C13+C24+C31+C35+C36+C38+C39+C46+C48</f>
        <v>13.399999999999999</v>
      </c>
      <c r="D50" s="52"/>
    </row>
    <row r="51" spans="1:4" ht="12.75">
      <c r="A51" s="17"/>
      <c r="B51" s="56" t="s">
        <v>59</v>
      </c>
      <c r="C51" s="7"/>
      <c r="D51" s="52"/>
    </row>
    <row r="52" spans="1:4" ht="12.75">
      <c r="A52" s="17"/>
      <c r="B52" s="63" t="s">
        <v>71</v>
      </c>
      <c r="C52" s="62">
        <v>0.804</v>
      </c>
      <c r="D52" s="52" t="s">
        <v>30</v>
      </c>
    </row>
    <row r="53" spans="1:4" ht="25.5">
      <c r="A53" s="17"/>
      <c r="B53" s="64" t="s">
        <v>72</v>
      </c>
      <c r="C53" s="62">
        <v>3.216</v>
      </c>
      <c r="D53" s="52" t="s">
        <v>30</v>
      </c>
    </row>
    <row r="55" ht="12.75">
      <c r="B55" s="3" t="s">
        <v>7</v>
      </c>
    </row>
    <row r="56" ht="12.75">
      <c r="B56" t="s">
        <v>8</v>
      </c>
    </row>
    <row r="58" spans="2:4" ht="12.75">
      <c r="B58" t="s">
        <v>9</v>
      </c>
      <c r="D58" t="s">
        <v>10</v>
      </c>
    </row>
    <row r="59" ht="12.75">
      <c r="E59" s="78"/>
    </row>
  </sheetData>
  <sheetProtection/>
  <mergeCells count="1">
    <mergeCell ref="A2:D3"/>
  </mergeCells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34">
      <selection activeCell="A45" sqref="A45"/>
    </sheetView>
  </sheetViews>
  <sheetFormatPr defaultColWidth="9.00390625" defaultRowHeight="12.75"/>
  <cols>
    <col min="1" max="1" width="5.375" style="0" customWidth="1"/>
    <col min="2" max="2" width="38.375" style="0" customWidth="1"/>
    <col min="3" max="3" width="9.25390625" style="0" customWidth="1"/>
    <col min="4" max="4" width="18.375" style="0" customWidth="1"/>
    <col min="5" max="5" width="10.375" style="0" customWidth="1"/>
    <col min="6" max="6" width="19.75390625" style="0" customWidth="1"/>
    <col min="7" max="7" width="9.625" style="0" bestFit="1" customWidth="1"/>
    <col min="8" max="8" width="7.375" style="0" customWidth="1"/>
    <col min="9" max="9" width="11.75390625" style="0" customWidth="1"/>
    <col min="10" max="10" width="17.875" style="0" customWidth="1"/>
  </cols>
  <sheetData>
    <row r="1" ht="12.75">
      <c r="D1" s="1" t="s">
        <v>4</v>
      </c>
    </row>
    <row r="2" spans="1:4" ht="25.5" customHeight="1">
      <c r="A2" s="137" t="s">
        <v>153</v>
      </c>
      <c r="B2" s="137"/>
      <c r="C2" s="137"/>
      <c r="D2" s="137"/>
    </row>
    <row r="3" spans="1:4" ht="12.75" customHeight="1" hidden="1">
      <c r="A3" s="137"/>
      <c r="B3" s="137"/>
      <c r="C3" s="137"/>
      <c r="D3" s="137"/>
    </row>
    <row r="4" spans="2:4" ht="12.75">
      <c r="B4" s="2" t="s">
        <v>174</v>
      </c>
      <c r="C4" s="2"/>
      <c r="D4" s="2"/>
    </row>
    <row r="5" spans="2:4" ht="12.75">
      <c r="B5" s="2"/>
      <c r="C5" s="2"/>
      <c r="D5" s="2"/>
    </row>
    <row r="6" spans="2:4" ht="12.75">
      <c r="B6" s="2"/>
      <c r="C6" s="2"/>
      <c r="D6" s="2"/>
    </row>
    <row r="7" spans="1:4" ht="12.75">
      <c r="A7" s="4"/>
      <c r="B7" s="4"/>
      <c r="C7" s="4"/>
      <c r="D7" s="4"/>
    </row>
    <row r="8" spans="1:4" ht="12.75">
      <c r="A8" s="5"/>
      <c r="B8" s="5"/>
      <c r="C8" s="7" t="s">
        <v>79</v>
      </c>
      <c r="D8" s="14" t="s">
        <v>21</v>
      </c>
    </row>
    <row r="9" spans="1:4" ht="12.75">
      <c r="A9" s="6" t="s">
        <v>0</v>
      </c>
      <c r="B9" s="7" t="s">
        <v>1</v>
      </c>
      <c r="C9" s="7" t="s">
        <v>85</v>
      </c>
      <c r="D9" s="7"/>
    </row>
    <row r="10" spans="1:4" ht="32.25" customHeight="1">
      <c r="A10" s="16" t="s">
        <v>12</v>
      </c>
      <c r="B10" s="37" t="s">
        <v>109</v>
      </c>
      <c r="C10" s="27"/>
      <c r="D10" s="23"/>
    </row>
    <row r="11" spans="1:7" ht="49.5" customHeight="1">
      <c r="A11" s="68"/>
      <c r="B11" s="65" t="s">
        <v>32</v>
      </c>
      <c r="C11" s="13">
        <f>C12+C13+C14+C15+C16+C17+C18</f>
        <v>2.6503999999999994</v>
      </c>
      <c r="D11" s="39"/>
      <c r="E11" s="2"/>
      <c r="G11" s="77"/>
    </row>
    <row r="12" spans="1:9" ht="78.75">
      <c r="A12" s="16"/>
      <c r="B12" s="66" t="s">
        <v>160</v>
      </c>
      <c r="C12" s="22">
        <v>0.82</v>
      </c>
      <c r="D12" s="24" t="s">
        <v>30</v>
      </c>
      <c r="G12" s="77"/>
      <c r="I12" t="s">
        <v>110</v>
      </c>
    </row>
    <row r="13" spans="1:7" ht="117" customHeight="1">
      <c r="A13" s="16"/>
      <c r="B13" s="66" t="s">
        <v>126</v>
      </c>
      <c r="C13" s="22">
        <v>0.76</v>
      </c>
      <c r="D13" s="24" t="s">
        <v>30</v>
      </c>
      <c r="G13" s="77"/>
    </row>
    <row r="14" spans="1:7" ht="69" customHeight="1">
      <c r="A14" s="33"/>
      <c r="B14" s="66" t="s">
        <v>122</v>
      </c>
      <c r="C14" s="22">
        <v>0.42</v>
      </c>
      <c r="D14" s="24" t="s">
        <v>30</v>
      </c>
      <c r="G14" s="77"/>
    </row>
    <row r="15" spans="1:7" ht="26.25" customHeight="1">
      <c r="A15" s="33"/>
      <c r="B15" s="66" t="s">
        <v>161</v>
      </c>
      <c r="C15" s="22">
        <v>0.3</v>
      </c>
      <c r="D15" s="25" t="s">
        <v>162</v>
      </c>
      <c r="G15" s="77"/>
    </row>
    <row r="16" spans="1:7" ht="22.5">
      <c r="A16" s="33"/>
      <c r="B16" s="66" t="s">
        <v>87</v>
      </c>
      <c r="C16" s="22">
        <v>0.1704</v>
      </c>
      <c r="D16" s="25" t="s">
        <v>163</v>
      </c>
      <c r="G16" s="77"/>
    </row>
    <row r="17" spans="1:7" ht="15" customHeight="1">
      <c r="A17" s="16"/>
      <c r="B17" s="10" t="s">
        <v>164</v>
      </c>
      <c r="C17" s="40">
        <v>0.15</v>
      </c>
      <c r="D17" s="81" t="s">
        <v>111</v>
      </c>
      <c r="G17" s="77"/>
    </row>
    <row r="18" spans="1:7" ht="22.5">
      <c r="A18" s="17"/>
      <c r="B18" s="96" t="s">
        <v>103</v>
      </c>
      <c r="C18" s="40">
        <v>0.03</v>
      </c>
      <c r="D18" s="25" t="s">
        <v>91</v>
      </c>
      <c r="G18" s="77"/>
    </row>
    <row r="19" spans="1:4" ht="38.25">
      <c r="A19" s="58" t="s">
        <v>13</v>
      </c>
      <c r="B19" s="20" t="s">
        <v>123</v>
      </c>
      <c r="C19" s="19"/>
      <c r="D19" s="19"/>
    </row>
    <row r="20" spans="1:4" ht="12.75">
      <c r="A20" s="19"/>
      <c r="B20" s="15" t="s">
        <v>165</v>
      </c>
      <c r="C20" s="19"/>
      <c r="D20" s="19"/>
    </row>
    <row r="21" spans="1:7" ht="12.75">
      <c r="A21" s="14"/>
      <c r="B21" s="57" t="s">
        <v>124</v>
      </c>
      <c r="C21" s="7">
        <f>C22+C23+C24+C25</f>
        <v>1.5900000000000003</v>
      </c>
      <c r="D21" s="7"/>
      <c r="E21" s="77"/>
      <c r="G21" s="77"/>
    </row>
    <row r="22" spans="1:4" ht="12.75">
      <c r="A22" s="14"/>
      <c r="B22" s="69" t="s">
        <v>64</v>
      </c>
      <c r="C22" s="26">
        <v>0.79</v>
      </c>
      <c r="D22" s="24" t="s">
        <v>112</v>
      </c>
    </row>
    <row r="23" spans="1:7" ht="12.75">
      <c r="A23" s="14"/>
      <c r="B23" s="69" t="s">
        <v>28</v>
      </c>
      <c r="C23" s="40">
        <v>0.68</v>
      </c>
      <c r="D23" s="102" t="s">
        <v>135</v>
      </c>
      <c r="F23" s="77"/>
      <c r="G23" s="77"/>
    </row>
    <row r="24" spans="1:4" ht="12.75">
      <c r="A24" s="14"/>
      <c r="B24" s="69" t="s">
        <v>65</v>
      </c>
      <c r="C24" s="40">
        <v>0.12</v>
      </c>
      <c r="D24" s="102" t="s">
        <v>112</v>
      </c>
    </row>
    <row r="25" spans="1:7" ht="12.75">
      <c r="A25" s="7"/>
      <c r="B25" s="69" t="s">
        <v>66</v>
      </c>
      <c r="C25" s="40">
        <v>0</v>
      </c>
      <c r="D25" s="102" t="s">
        <v>22</v>
      </c>
      <c r="G25" s="77"/>
    </row>
    <row r="26" spans="1:4" ht="15" customHeight="1">
      <c r="A26" s="14"/>
      <c r="B26" s="4" t="s">
        <v>68</v>
      </c>
      <c r="C26" s="19"/>
      <c r="D26" s="4"/>
    </row>
    <row r="27" spans="1:7" ht="13.5" customHeight="1">
      <c r="A27" s="16"/>
      <c r="B27" s="49" t="s">
        <v>127</v>
      </c>
      <c r="C27" s="7">
        <f>C28+C29</f>
        <v>0.9700000000000001</v>
      </c>
      <c r="D27" s="42"/>
      <c r="E27" s="77"/>
      <c r="G27" s="77"/>
    </row>
    <row r="28" spans="1:4" ht="24" customHeight="1">
      <c r="A28" s="68"/>
      <c r="B28" s="66" t="s">
        <v>121</v>
      </c>
      <c r="C28" s="22">
        <v>0.93</v>
      </c>
      <c r="D28" s="24" t="s">
        <v>112</v>
      </c>
    </row>
    <row r="29" spans="1:4" ht="12.75">
      <c r="A29" s="17"/>
      <c r="B29" s="70" t="s">
        <v>166</v>
      </c>
      <c r="C29" s="31">
        <v>0.04</v>
      </c>
      <c r="D29" s="43" t="s">
        <v>24</v>
      </c>
    </row>
    <row r="30" spans="1:7" ht="22.5" customHeight="1">
      <c r="A30" s="17"/>
      <c r="B30" s="28" t="s">
        <v>133</v>
      </c>
      <c r="C30" s="13">
        <v>0.04</v>
      </c>
      <c r="D30" s="44" t="s">
        <v>23</v>
      </c>
      <c r="G30" s="77"/>
    </row>
    <row r="31" spans="1:7" ht="28.5" customHeight="1">
      <c r="A31" s="17"/>
      <c r="B31" s="28" t="s">
        <v>134</v>
      </c>
      <c r="C31" s="13">
        <v>0.17</v>
      </c>
      <c r="D31" s="45" t="s">
        <v>24</v>
      </c>
      <c r="G31" s="77"/>
    </row>
    <row r="32" spans="1:4" ht="41.25" customHeight="1">
      <c r="A32" s="2" t="s">
        <v>14</v>
      </c>
      <c r="B32" s="30" t="s">
        <v>44</v>
      </c>
      <c r="C32" s="9"/>
      <c r="D32" s="9"/>
    </row>
    <row r="33" spans="1:7" ht="30" customHeight="1">
      <c r="A33" s="13"/>
      <c r="B33" s="36" t="s">
        <v>47</v>
      </c>
      <c r="C33" s="7">
        <v>0.11</v>
      </c>
      <c r="D33" s="11" t="s">
        <v>46</v>
      </c>
      <c r="E33" s="77"/>
      <c r="G33" s="77"/>
    </row>
    <row r="34" spans="1:7" ht="25.5" customHeight="1">
      <c r="A34" s="16"/>
      <c r="B34" s="30" t="s">
        <v>48</v>
      </c>
      <c r="C34" s="13">
        <v>0.3</v>
      </c>
      <c r="D34" s="43" t="s">
        <v>119</v>
      </c>
      <c r="E34" s="77"/>
      <c r="G34" s="77"/>
    </row>
    <row r="35" spans="1:4" ht="22.5">
      <c r="A35" s="72"/>
      <c r="B35" s="66" t="s">
        <v>45</v>
      </c>
      <c r="C35" s="9"/>
      <c r="D35" s="87" t="s">
        <v>40</v>
      </c>
    </row>
    <row r="36" spans="1:4" ht="22.5">
      <c r="A36" s="12"/>
      <c r="B36" s="66" t="s">
        <v>167</v>
      </c>
      <c r="C36" s="9"/>
      <c r="D36" s="87" t="s">
        <v>128</v>
      </c>
    </row>
    <row r="37" spans="1:4" ht="12.75">
      <c r="A37" s="12"/>
      <c r="B37" s="71" t="s">
        <v>50</v>
      </c>
      <c r="C37" s="9"/>
      <c r="D37" s="87" t="s">
        <v>40</v>
      </c>
    </row>
    <row r="38" spans="1:4" ht="12.75">
      <c r="A38" s="12"/>
      <c r="B38" s="71" t="s">
        <v>53</v>
      </c>
      <c r="C38" s="9"/>
      <c r="D38" s="87" t="s">
        <v>120</v>
      </c>
    </row>
    <row r="39" spans="1:4" ht="12.75">
      <c r="A39" s="12"/>
      <c r="B39" s="71" t="s">
        <v>51</v>
      </c>
      <c r="C39" s="9"/>
      <c r="D39" s="87" t="s">
        <v>40</v>
      </c>
    </row>
    <row r="40" spans="1:4" ht="12.75">
      <c r="A40" s="73"/>
      <c r="B40" s="71" t="s">
        <v>52</v>
      </c>
      <c r="C40" s="9"/>
      <c r="D40" s="87" t="s">
        <v>108</v>
      </c>
    </row>
    <row r="41" spans="1:7" ht="12.75">
      <c r="A41" s="17" t="s">
        <v>15</v>
      </c>
      <c r="B41" s="29" t="s">
        <v>6</v>
      </c>
      <c r="C41" s="55">
        <v>0.29</v>
      </c>
      <c r="D41" s="46"/>
      <c r="E41" s="77"/>
      <c r="G41" s="77"/>
    </row>
    <row r="42" spans="1:5" ht="46.5" customHeight="1">
      <c r="A42" s="17"/>
      <c r="B42" s="60" t="s">
        <v>55</v>
      </c>
      <c r="C42" s="51"/>
      <c r="D42" s="117" t="s">
        <v>189</v>
      </c>
      <c r="E42" s="77"/>
    </row>
    <row r="43" spans="1:7" ht="19.5" customHeight="1">
      <c r="A43" s="17" t="s">
        <v>16</v>
      </c>
      <c r="B43" s="50" t="s">
        <v>56</v>
      </c>
      <c r="C43" s="54">
        <v>2.1</v>
      </c>
      <c r="D43" s="52" t="s">
        <v>58</v>
      </c>
      <c r="E43" s="77"/>
      <c r="G43" s="78"/>
    </row>
    <row r="44" spans="1:4" ht="39" customHeight="1">
      <c r="A44" s="17"/>
      <c r="B44" s="60" t="s">
        <v>168</v>
      </c>
      <c r="C44" s="61"/>
      <c r="D44" s="87" t="s">
        <v>128</v>
      </c>
    </row>
    <row r="45" spans="1:5" ht="21" customHeight="1">
      <c r="A45" s="17" t="s">
        <v>19</v>
      </c>
      <c r="B45" s="63" t="s">
        <v>113</v>
      </c>
      <c r="C45" s="97">
        <v>0.804</v>
      </c>
      <c r="D45" s="52" t="s">
        <v>30</v>
      </c>
      <c r="E45" s="77"/>
    </row>
    <row r="46" spans="1:5" ht="29.25" customHeight="1">
      <c r="A46" s="17" t="s">
        <v>20</v>
      </c>
      <c r="B46" s="53" t="s">
        <v>60</v>
      </c>
      <c r="C46" s="7">
        <v>3.22</v>
      </c>
      <c r="D46" s="52" t="s">
        <v>30</v>
      </c>
      <c r="E46" s="77"/>
    </row>
    <row r="47" spans="1:5" ht="15.75">
      <c r="A47" s="17"/>
      <c r="B47" s="56" t="s">
        <v>31</v>
      </c>
      <c r="C47" s="98">
        <f>C11+C21+C27+C30+C31+C33+C34+C41+C43+C45+C46</f>
        <v>12.2444</v>
      </c>
      <c r="D47" s="52"/>
      <c r="E47" s="77"/>
    </row>
    <row r="48" spans="5:7" ht="12.75">
      <c r="E48" s="77"/>
      <c r="G48" s="78"/>
    </row>
    <row r="49" ht="12.75">
      <c r="B49" s="3" t="s">
        <v>7</v>
      </c>
    </row>
    <row r="50" spans="2:9" ht="12.75">
      <c r="B50" t="s">
        <v>8</v>
      </c>
      <c r="G50" s="77"/>
      <c r="I50" s="77"/>
    </row>
    <row r="52" spans="2:8" ht="12.75">
      <c r="B52" t="s">
        <v>9</v>
      </c>
      <c r="D52" t="s">
        <v>10</v>
      </c>
      <c r="H52" s="77"/>
    </row>
  </sheetData>
  <sheetProtection/>
  <mergeCells count="1">
    <mergeCell ref="A2:D3"/>
  </mergeCells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40">
      <selection activeCell="F8" sqref="F8"/>
    </sheetView>
  </sheetViews>
  <sheetFormatPr defaultColWidth="9.00390625" defaultRowHeight="12.75"/>
  <cols>
    <col min="1" max="1" width="6.25390625" style="0" customWidth="1"/>
    <col min="2" max="2" width="38.375" style="0" customWidth="1"/>
    <col min="3" max="3" width="11.25390625" style="0" customWidth="1"/>
    <col min="4" max="4" width="25.125" style="0" customWidth="1"/>
    <col min="5" max="5" width="10.125" style="0" bestFit="1" customWidth="1"/>
    <col min="7" max="7" width="9.625" style="0" bestFit="1" customWidth="1"/>
    <col min="9" max="9" width="11.125" style="0" customWidth="1"/>
  </cols>
  <sheetData>
    <row r="1" ht="12.75">
      <c r="D1" s="1" t="s">
        <v>4</v>
      </c>
    </row>
    <row r="2" spans="1:4" ht="25.5" customHeight="1">
      <c r="A2" s="137" t="s">
        <v>153</v>
      </c>
      <c r="B2" s="137"/>
      <c r="C2" s="137"/>
      <c r="D2" s="137"/>
    </row>
    <row r="3" spans="1:4" ht="12.75" customHeight="1" hidden="1">
      <c r="A3" s="137"/>
      <c r="B3" s="137"/>
      <c r="C3" s="137"/>
      <c r="D3" s="137"/>
    </row>
    <row r="4" spans="2:4" ht="12.75">
      <c r="B4" s="2" t="s">
        <v>245</v>
      </c>
      <c r="C4" s="2"/>
      <c r="D4" s="2"/>
    </row>
    <row r="5" spans="2:4" ht="12.75">
      <c r="B5" s="2"/>
      <c r="C5" s="2"/>
      <c r="D5" s="2"/>
    </row>
    <row r="6" spans="2:4" ht="12.75">
      <c r="B6" s="2"/>
      <c r="C6" s="2"/>
      <c r="D6" s="2"/>
    </row>
    <row r="7" spans="1:4" ht="12.75">
      <c r="A7" s="4"/>
      <c r="B7" s="4"/>
      <c r="C7" s="4"/>
      <c r="D7" s="4"/>
    </row>
    <row r="8" spans="1:4" ht="12.75">
      <c r="A8" s="5"/>
      <c r="B8" s="5"/>
      <c r="C8" s="7" t="s">
        <v>79</v>
      </c>
      <c r="D8" s="14" t="s">
        <v>21</v>
      </c>
    </row>
    <row r="9" spans="1:4" ht="12.75">
      <c r="A9" s="6" t="s">
        <v>0</v>
      </c>
      <c r="B9" s="7" t="s">
        <v>1</v>
      </c>
      <c r="C9" s="7" t="s">
        <v>85</v>
      </c>
      <c r="D9" s="7"/>
    </row>
    <row r="10" spans="1:4" ht="32.25" customHeight="1">
      <c r="A10" s="16" t="s">
        <v>12</v>
      </c>
      <c r="B10" s="37" t="s">
        <v>109</v>
      </c>
      <c r="C10" s="27"/>
      <c r="D10" s="23"/>
    </row>
    <row r="11" spans="1:4" ht="66.75" customHeight="1">
      <c r="A11" s="68"/>
      <c r="B11" s="65" t="s">
        <v>170</v>
      </c>
      <c r="C11" s="13">
        <f>C12+C13+C14+C15+C16+C17+C18+C19</f>
        <v>3.14</v>
      </c>
      <c r="D11" s="39"/>
    </row>
    <row r="12" spans="1:4" ht="81" customHeight="1">
      <c r="A12" s="16"/>
      <c r="B12" s="66" t="s">
        <v>156</v>
      </c>
      <c r="C12" s="22">
        <v>0.9</v>
      </c>
      <c r="D12" s="24" t="s">
        <v>34</v>
      </c>
    </row>
    <row r="13" spans="1:4" ht="117.75" customHeight="1">
      <c r="A13" s="16"/>
      <c r="B13" s="66" t="s">
        <v>150</v>
      </c>
      <c r="C13" s="22">
        <v>0.92</v>
      </c>
      <c r="D13" s="24" t="s">
        <v>23</v>
      </c>
    </row>
    <row r="14" spans="1:4" ht="82.5" customHeight="1">
      <c r="A14" s="33"/>
      <c r="B14" s="66" t="s">
        <v>132</v>
      </c>
      <c r="C14" s="22">
        <v>0.5</v>
      </c>
      <c r="D14" s="24" t="s">
        <v>23</v>
      </c>
    </row>
    <row r="15" spans="1:4" ht="26.25" customHeight="1">
      <c r="A15" s="33"/>
      <c r="B15" s="66" t="s">
        <v>86</v>
      </c>
      <c r="C15" s="22">
        <v>0.26</v>
      </c>
      <c r="D15" s="25" t="s">
        <v>136</v>
      </c>
    </row>
    <row r="16" spans="1:4" ht="22.5">
      <c r="A16" s="33"/>
      <c r="B16" s="66" t="s">
        <v>87</v>
      </c>
      <c r="C16" s="22">
        <v>0.22</v>
      </c>
      <c r="D16" s="25" t="s">
        <v>136</v>
      </c>
    </row>
    <row r="17" spans="1:4" ht="33" customHeight="1">
      <c r="A17" s="16"/>
      <c r="B17" s="59" t="s">
        <v>88</v>
      </c>
      <c r="C17" s="22">
        <v>0.11</v>
      </c>
      <c r="D17" s="25" t="s">
        <v>172</v>
      </c>
    </row>
    <row r="18" spans="1:4" ht="29.25" customHeight="1">
      <c r="A18" s="16"/>
      <c r="B18" s="96" t="s">
        <v>103</v>
      </c>
      <c r="C18" s="40">
        <v>0.06</v>
      </c>
      <c r="D18" s="24" t="s">
        <v>91</v>
      </c>
    </row>
    <row r="19" spans="1:4" ht="12.75">
      <c r="A19" s="17"/>
      <c r="B19" s="67" t="s">
        <v>171</v>
      </c>
      <c r="C19" s="40">
        <v>0.17</v>
      </c>
      <c r="D19" s="41" t="s">
        <v>111</v>
      </c>
    </row>
    <row r="20" spans="1:4" ht="51">
      <c r="A20" s="58" t="s">
        <v>13</v>
      </c>
      <c r="B20" s="20" t="s">
        <v>42</v>
      </c>
      <c r="C20" s="19"/>
      <c r="D20" s="19"/>
    </row>
    <row r="21" spans="1:4" ht="12.75">
      <c r="A21" s="19"/>
      <c r="B21" s="15" t="s">
        <v>67</v>
      </c>
      <c r="C21" s="19"/>
      <c r="D21" s="19"/>
    </row>
    <row r="22" spans="1:4" ht="12.75">
      <c r="A22" s="14"/>
      <c r="B22" s="57" t="s">
        <v>63</v>
      </c>
      <c r="C22" s="7">
        <f>C23+C24+C25+C26</f>
        <v>5.1</v>
      </c>
      <c r="D22" s="7"/>
    </row>
    <row r="23" spans="1:4" ht="12.75">
      <c r="A23" s="14"/>
      <c r="B23" s="69" t="s">
        <v>64</v>
      </c>
      <c r="C23" s="26">
        <v>1.21</v>
      </c>
      <c r="D23" s="26" t="s">
        <v>112</v>
      </c>
    </row>
    <row r="24" spans="1:4" ht="12.75">
      <c r="A24" s="14"/>
      <c r="B24" s="69" t="s">
        <v>28</v>
      </c>
      <c r="C24" s="40">
        <v>1.22</v>
      </c>
      <c r="D24" s="40" t="s">
        <v>75</v>
      </c>
    </row>
    <row r="25" spans="1:4" ht="12.75">
      <c r="A25" s="14"/>
      <c r="B25" s="69" t="s">
        <v>65</v>
      </c>
      <c r="C25" s="40">
        <v>0.15</v>
      </c>
      <c r="D25" s="40" t="s">
        <v>112</v>
      </c>
    </row>
    <row r="26" spans="1:4" ht="19.5" customHeight="1">
      <c r="A26" s="7"/>
      <c r="B26" s="69" t="s">
        <v>66</v>
      </c>
      <c r="C26" s="40">
        <v>2.52</v>
      </c>
      <c r="D26" s="40" t="s">
        <v>22</v>
      </c>
    </row>
    <row r="27" spans="1:4" ht="24.75" customHeight="1">
      <c r="A27" s="14"/>
      <c r="B27" s="4" t="s">
        <v>68</v>
      </c>
      <c r="C27" s="19"/>
      <c r="D27" s="4"/>
    </row>
    <row r="28" spans="1:4" ht="30" customHeight="1">
      <c r="A28" s="16"/>
      <c r="B28" s="49" t="s">
        <v>54</v>
      </c>
      <c r="C28" s="7">
        <f>C29+C30+C31</f>
        <v>1.9100000000000001</v>
      </c>
      <c r="D28" s="42"/>
    </row>
    <row r="29" spans="1:4" ht="23.25" customHeight="1">
      <c r="A29" s="68"/>
      <c r="B29" s="66" t="s">
        <v>173</v>
      </c>
      <c r="C29" s="22">
        <v>1.72</v>
      </c>
      <c r="D29" s="24" t="s">
        <v>106</v>
      </c>
    </row>
    <row r="30" spans="1:4" ht="12.75">
      <c r="A30" s="16"/>
      <c r="B30" s="70" t="s">
        <v>146</v>
      </c>
      <c r="C30" s="31">
        <v>0.08</v>
      </c>
      <c r="D30" s="43" t="s">
        <v>30</v>
      </c>
    </row>
    <row r="31" spans="1:4" ht="22.5">
      <c r="A31" s="17"/>
      <c r="B31" s="70" t="s">
        <v>199</v>
      </c>
      <c r="C31" s="31">
        <v>0.11</v>
      </c>
      <c r="D31" s="43" t="s">
        <v>24</v>
      </c>
    </row>
    <row r="32" spans="1:4" ht="25.5">
      <c r="A32" s="17"/>
      <c r="B32" s="28" t="s">
        <v>69</v>
      </c>
      <c r="C32" s="13">
        <v>0.05</v>
      </c>
      <c r="D32" s="44" t="s">
        <v>23</v>
      </c>
    </row>
    <row r="33" spans="1:4" ht="39.75" customHeight="1">
      <c r="A33" s="17"/>
      <c r="B33" s="28" t="s">
        <v>70</v>
      </c>
      <c r="C33" s="13">
        <v>0.25</v>
      </c>
      <c r="D33" s="45" t="s">
        <v>24</v>
      </c>
    </row>
    <row r="34" spans="1:4" ht="51">
      <c r="A34" s="2" t="s">
        <v>14</v>
      </c>
      <c r="B34" s="30" t="s">
        <v>44</v>
      </c>
      <c r="C34" s="9"/>
      <c r="D34" s="9"/>
    </row>
    <row r="35" spans="1:4" ht="25.5">
      <c r="A35" s="13"/>
      <c r="B35" s="36" t="s">
        <v>47</v>
      </c>
      <c r="C35" s="7">
        <v>0.2</v>
      </c>
      <c r="D35" s="11" t="s">
        <v>46</v>
      </c>
    </row>
    <row r="36" spans="1:4" ht="25.5">
      <c r="A36" s="16"/>
      <c r="B36" s="30" t="s">
        <v>48</v>
      </c>
      <c r="C36" s="13">
        <v>0.3</v>
      </c>
      <c r="D36" s="87" t="s">
        <v>119</v>
      </c>
    </row>
    <row r="37" spans="1:4" ht="22.5">
      <c r="A37" s="72"/>
      <c r="B37" s="66" t="s">
        <v>45</v>
      </c>
      <c r="C37" s="9"/>
      <c r="D37" s="87" t="s">
        <v>24</v>
      </c>
    </row>
    <row r="38" spans="1:4" ht="22.5">
      <c r="A38" s="12"/>
      <c r="B38" s="66" t="s">
        <v>49</v>
      </c>
      <c r="C38" s="9"/>
      <c r="D38" s="87" t="s">
        <v>128</v>
      </c>
    </row>
    <row r="39" spans="1:4" ht="12.75">
      <c r="A39" s="12"/>
      <c r="B39" s="71" t="s">
        <v>50</v>
      </c>
      <c r="C39" s="9"/>
      <c r="D39" s="87" t="s">
        <v>40</v>
      </c>
    </row>
    <row r="40" spans="1:4" ht="12.75">
      <c r="A40" s="12"/>
      <c r="B40" s="71" t="s">
        <v>53</v>
      </c>
      <c r="C40" s="9"/>
      <c r="D40" s="87" t="s">
        <v>40</v>
      </c>
    </row>
    <row r="41" spans="1:4" ht="12.75">
      <c r="A41" s="12"/>
      <c r="B41" s="71" t="s">
        <v>51</v>
      </c>
      <c r="C41" s="9"/>
      <c r="D41" s="87" t="s">
        <v>40</v>
      </c>
    </row>
    <row r="42" spans="1:4" ht="12.75">
      <c r="A42" s="73"/>
      <c r="B42" s="71" t="s">
        <v>52</v>
      </c>
      <c r="C42" s="9"/>
      <c r="D42" s="87" t="s">
        <v>24</v>
      </c>
    </row>
    <row r="43" spans="1:4" ht="35.25" customHeight="1">
      <c r="A43" s="17" t="s">
        <v>15</v>
      </c>
      <c r="B43" s="29" t="s">
        <v>6</v>
      </c>
      <c r="C43" s="55">
        <v>0.45</v>
      </c>
      <c r="D43" s="46"/>
    </row>
    <row r="44" spans="1:4" ht="45">
      <c r="A44" s="17"/>
      <c r="B44" s="60" t="s">
        <v>55</v>
      </c>
      <c r="C44" s="51"/>
      <c r="D44" s="117" t="s">
        <v>189</v>
      </c>
    </row>
    <row r="45" spans="1:4" ht="22.5" customHeight="1">
      <c r="A45" s="17" t="s">
        <v>16</v>
      </c>
      <c r="B45" s="50" t="s">
        <v>56</v>
      </c>
      <c r="C45" s="54">
        <v>3.6</v>
      </c>
      <c r="D45" s="52" t="s">
        <v>58</v>
      </c>
    </row>
    <row r="46" spans="1:4" ht="33.75">
      <c r="A46" s="17"/>
      <c r="B46" s="60" t="s">
        <v>155</v>
      </c>
      <c r="C46" s="61"/>
      <c r="D46" s="52"/>
    </row>
    <row r="47" spans="1:4" ht="15.75">
      <c r="A47" s="17"/>
      <c r="B47" s="56" t="s">
        <v>31</v>
      </c>
      <c r="C47" s="98">
        <f>C11+C22+C28+C32+C33+C35+C36+C43+C45</f>
        <v>15</v>
      </c>
      <c r="D47" s="52"/>
    </row>
    <row r="48" spans="1:4" ht="12.75">
      <c r="A48" s="17"/>
      <c r="B48" s="56" t="s">
        <v>59</v>
      </c>
      <c r="C48" s="7"/>
      <c r="D48" s="52"/>
    </row>
    <row r="49" spans="1:4" ht="12.75">
      <c r="A49" s="17"/>
      <c r="B49" s="63" t="s">
        <v>113</v>
      </c>
      <c r="C49" s="62">
        <v>0.87</v>
      </c>
      <c r="D49" s="52" t="s">
        <v>30</v>
      </c>
    </row>
    <row r="50" spans="1:4" ht="25.5">
      <c r="A50" s="17"/>
      <c r="B50" s="64" t="s">
        <v>72</v>
      </c>
      <c r="C50" s="103">
        <v>3.462</v>
      </c>
      <c r="D50" s="52" t="s">
        <v>30</v>
      </c>
    </row>
    <row r="52" ht="12.75">
      <c r="B52" s="3" t="s">
        <v>7</v>
      </c>
    </row>
    <row r="53" ht="12.75">
      <c r="B53" t="s">
        <v>8</v>
      </c>
    </row>
    <row r="55" spans="2:4" ht="12.75">
      <c r="B55" t="s">
        <v>9</v>
      </c>
      <c r="D55" t="s">
        <v>10</v>
      </c>
    </row>
  </sheetData>
  <sheetProtection/>
  <mergeCells count="1">
    <mergeCell ref="A2:D3"/>
  </mergeCells>
  <printOptions/>
  <pageMargins left="0.7480314960629921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D44"/>
  <sheetViews>
    <sheetView zoomScalePageLayoutView="0" workbookViewId="0" topLeftCell="A12">
      <selection activeCell="C21" sqref="C21:C22"/>
    </sheetView>
  </sheetViews>
  <sheetFormatPr defaultColWidth="9.00390625" defaultRowHeight="12.75"/>
  <cols>
    <col min="2" max="2" width="27.75390625" style="0" customWidth="1"/>
    <col min="3" max="3" width="15.25390625" style="0" customWidth="1"/>
    <col min="4" max="4" width="26.375" style="0" customWidth="1"/>
    <col min="7" max="7" width="28.875" style="0" customWidth="1"/>
    <col min="9" max="9" width="25.375" style="0" customWidth="1"/>
  </cols>
  <sheetData>
    <row r="2" ht="12.75">
      <c r="D2" s="1" t="s">
        <v>4</v>
      </c>
    </row>
    <row r="3" ht="12.75">
      <c r="D3" s="1"/>
    </row>
    <row r="5" spans="2:4" ht="12.75">
      <c r="B5" s="2" t="s">
        <v>202</v>
      </c>
      <c r="C5" s="2"/>
      <c r="D5" s="2"/>
    </row>
    <row r="6" spans="2:4" ht="12.75">
      <c r="B6" s="2" t="s">
        <v>230</v>
      </c>
      <c r="C6" s="2"/>
      <c r="D6" s="2"/>
    </row>
    <row r="7" spans="2:4" ht="12.75">
      <c r="B7" s="2" t="s">
        <v>236</v>
      </c>
      <c r="C7" s="2"/>
      <c r="D7" s="2"/>
    </row>
    <row r="8" spans="2:4" ht="12.75">
      <c r="B8" s="2"/>
      <c r="C8" s="2"/>
      <c r="D8" s="2"/>
    </row>
    <row r="9" spans="2:4" ht="12.75">
      <c r="B9" s="1"/>
      <c r="C9" s="1"/>
      <c r="D9" s="1"/>
    </row>
    <row r="10" spans="1:4" ht="12.75">
      <c r="A10" s="4"/>
      <c r="B10" s="4"/>
      <c r="C10" s="4"/>
      <c r="D10" s="4"/>
    </row>
    <row r="11" spans="1:4" ht="12.75">
      <c r="A11" s="5"/>
      <c r="B11" s="5"/>
      <c r="C11" s="5"/>
      <c r="D11" s="5" t="s">
        <v>206</v>
      </c>
    </row>
    <row r="12" spans="1:4" ht="12.75">
      <c r="A12" s="6" t="s">
        <v>0</v>
      </c>
      <c r="B12" s="7" t="s">
        <v>1</v>
      </c>
      <c r="C12" s="6" t="s">
        <v>2</v>
      </c>
      <c r="D12" s="7" t="s">
        <v>207</v>
      </c>
    </row>
    <row r="13" spans="1:4" ht="12.75">
      <c r="A13" s="4"/>
      <c r="B13" s="120" t="s">
        <v>3</v>
      </c>
      <c r="C13" s="4"/>
      <c r="D13" s="4"/>
    </row>
    <row r="14" spans="1:4" ht="12.75">
      <c r="A14" s="121">
        <v>1</v>
      </c>
      <c r="B14" s="84" t="s">
        <v>81</v>
      </c>
      <c r="C14" s="84">
        <v>1.12</v>
      </c>
      <c r="D14" s="85">
        <f>C14*2430.8</f>
        <v>2722.4960000000005</v>
      </c>
    </row>
    <row r="15" spans="1:4" ht="12.75">
      <c r="A15" s="122"/>
      <c r="B15" s="123" t="s">
        <v>211</v>
      </c>
      <c r="C15" s="123"/>
      <c r="D15" s="123"/>
    </row>
    <row r="16" spans="1:4" ht="12.75">
      <c r="A16" s="122">
        <v>2</v>
      </c>
      <c r="B16" s="123" t="s">
        <v>212</v>
      </c>
      <c r="C16" s="123">
        <v>1.67</v>
      </c>
      <c r="D16" s="124">
        <f>C16*2430.8</f>
        <v>4059.436</v>
      </c>
    </row>
    <row r="17" spans="1:4" ht="12.75">
      <c r="A17" s="125"/>
      <c r="B17" s="126" t="s">
        <v>213</v>
      </c>
      <c r="C17" s="120"/>
      <c r="D17" s="120"/>
    </row>
    <row r="18" spans="1:4" ht="12.75">
      <c r="A18" s="121">
        <v>3</v>
      </c>
      <c r="B18" s="127" t="s">
        <v>214</v>
      </c>
      <c r="C18" s="84">
        <v>0.18</v>
      </c>
      <c r="D18" s="84">
        <f>C18*2430.8</f>
        <v>437.54400000000004</v>
      </c>
    </row>
    <row r="19" spans="1:4" ht="12.75">
      <c r="A19" s="121">
        <v>4</v>
      </c>
      <c r="B19" s="127" t="s">
        <v>105</v>
      </c>
      <c r="C19" s="84">
        <v>0.29</v>
      </c>
      <c r="D19" s="84">
        <f>C19*2430.8</f>
        <v>704.932</v>
      </c>
    </row>
    <row r="20" spans="1:4" ht="12.75">
      <c r="A20" s="121">
        <v>5</v>
      </c>
      <c r="B20" s="127" t="s">
        <v>83</v>
      </c>
      <c r="C20" s="84">
        <v>0.15</v>
      </c>
      <c r="D20" s="84">
        <f>C20*2430.8</f>
        <v>364.62</v>
      </c>
    </row>
    <row r="21" spans="1:4" ht="12.75">
      <c r="A21" s="128">
        <v>6</v>
      </c>
      <c r="B21" s="129" t="s">
        <v>82</v>
      </c>
      <c r="C21" s="89">
        <v>0.13</v>
      </c>
      <c r="D21" s="84">
        <f>C21*2430.8</f>
        <v>316.004</v>
      </c>
    </row>
    <row r="22" spans="1:4" ht="12.75">
      <c r="A22" s="8">
        <v>7</v>
      </c>
      <c r="B22" s="129" t="s">
        <v>6</v>
      </c>
      <c r="C22" s="129">
        <v>0.35</v>
      </c>
      <c r="D22" s="84">
        <f>C22*2430.8</f>
        <v>850.78</v>
      </c>
    </row>
    <row r="23" spans="1:4" ht="12.75">
      <c r="A23" s="4"/>
      <c r="B23" s="126" t="s">
        <v>215</v>
      </c>
      <c r="C23" s="4"/>
      <c r="D23" s="84"/>
    </row>
    <row r="24" spans="1:4" ht="12.75">
      <c r="A24" s="121">
        <v>8</v>
      </c>
      <c r="B24" s="127" t="s">
        <v>216</v>
      </c>
      <c r="C24" s="127">
        <v>0.26</v>
      </c>
      <c r="D24" s="84">
        <f>C24*2430.8</f>
        <v>632.008</v>
      </c>
    </row>
    <row r="25" spans="1:4" ht="12.75">
      <c r="A25" s="4"/>
      <c r="B25" s="126" t="s">
        <v>211</v>
      </c>
      <c r="C25" s="4"/>
      <c r="D25" s="4"/>
    </row>
    <row r="26" spans="1:4" ht="12.75">
      <c r="A26" s="5"/>
      <c r="B26" s="133" t="s">
        <v>217</v>
      </c>
      <c r="C26" s="5"/>
      <c r="D26" s="5"/>
    </row>
    <row r="27" spans="1:4" ht="12.75">
      <c r="A27" s="5"/>
      <c r="B27" s="133" t="s">
        <v>218</v>
      </c>
      <c r="C27" s="5"/>
      <c r="D27" s="5"/>
    </row>
    <row r="28" spans="1:4" ht="12.75">
      <c r="A28" s="5"/>
      <c r="B28" s="133" t="s">
        <v>219</v>
      </c>
      <c r="C28" s="5"/>
      <c r="D28" s="5"/>
    </row>
    <row r="29" spans="1:4" ht="12.75">
      <c r="A29" s="5"/>
      <c r="B29" s="133" t="s">
        <v>220</v>
      </c>
      <c r="C29" s="5"/>
      <c r="D29" s="5"/>
    </row>
    <row r="30" spans="1:4" ht="12.75">
      <c r="A30" s="128">
        <v>9</v>
      </c>
      <c r="B30" s="127" t="s">
        <v>221</v>
      </c>
      <c r="C30" s="84">
        <v>0.06</v>
      </c>
      <c r="D30" s="85">
        <f>C30*2430.8</f>
        <v>145.848</v>
      </c>
    </row>
    <row r="31" spans="1:4" ht="12.75">
      <c r="A31" s="4"/>
      <c r="B31" s="126" t="s">
        <v>222</v>
      </c>
      <c r="C31" s="120"/>
      <c r="D31" s="4"/>
    </row>
    <row r="32" spans="1:4" ht="12.75">
      <c r="A32" s="5"/>
      <c r="B32" s="133" t="s">
        <v>223</v>
      </c>
      <c r="C32" s="5"/>
      <c r="D32" s="5"/>
    </row>
    <row r="33" spans="1:4" ht="12.75">
      <c r="A33" s="121">
        <v>10</v>
      </c>
      <c r="B33" s="127" t="s">
        <v>224</v>
      </c>
      <c r="C33" s="84">
        <v>1.54</v>
      </c>
      <c r="D33" s="84">
        <f>C33*2430.8</f>
        <v>3743.4320000000002</v>
      </c>
    </row>
    <row r="34" spans="1:4" ht="12.75">
      <c r="A34" s="128">
        <v>11</v>
      </c>
      <c r="B34" s="89" t="s">
        <v>225</v>
      </c>
      <c r="C34" s="89">
        <v>0.66</v>
      </c>
      <c r="D34" s="84">
        <f>C34*2430.8</f>
        <v>1604.3280000000002</v>
      </c>
    </row>
    <row r="35" spans="3:4" ht="12.75">
      <c r="C35" s="2">
        <f>C14+C16+C18+C19+C20+C21+C22+C24+C30+C33+C34</f>
        <v>6.41</v>
      </c>
      <c r="D35" s="79">
        <f>D14+D16+D18+D19+D20+D21+D22+D24+D30+D33+D34</f>
        <v>15581.428000000002</v>
      </c>
    </row>
    <row r="37" ht="12.75">
      <c r="B37" s="3" t="s">
        <v>7</v>
      </c>
    </row>
    <row r="39" ht="12.75">
      <c r="B39" t="s">
        <v>226</v>
      </c>
    </row>
    <row r="40" spans="2:4" ht="12.75">
      <c r="B40" t="s">
        <v>227</v>
      </c>
      <c r="D40" t="s">
        <v>228</v>
      </c>
    </row>
    <row r="42" ht="12.75">
      <c r="B42" t="s">
        <v>8</v>
      </c>
    </row>
    <row r="44" spans="2:4" ht="12.75">
      <c r="B44" t="s">
        <v>9</v>
      </c>
      <c r="D44" t="s">
        <v>10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D53"/>
  <sheetViews>
    <sheetView zoomScalePageLayoutView="0" workbookViewId="0" topLeftCell="A24">
      <selection activeCell="F14" sqref="F14"/>
    </sheetView>
  </sheetViews>
  <sheetFormatPr defaultColWidth="9.00390625" defaultRowHeight="12.75"/>
  <cols>
    <col min="2" max="2" width="27.75390625" style="0" customWidth="1"/>
    <col min="3" max="3" width="15.25390625" style="0" customWidth="1"/>
    <col min="4" max="4" width="25.125" style="0" customWidth="1"/>
  </cols>
  <sheetData>
    <row r="2" ht="12.75">
      <c r="D2" s="1" t="s">
        <v>4</v>
      </c>
    </row>
    <row r="3" ht="12.75">
      <c r="D3" s="1" t="s">
        <v>201</v>
      </c>
    </row>
    <row r="5" spans="2:4" ht="12.75">
      <c r="B5" s="2" t="s">
        <v>202</v>
      </c>
      <c r="C5" s="2"/>
      <c r="D5" s="2"/>
    </row>
    <row r="6" spans="2:4" ht="12.75">
      <c r="B6" s="2" t="s">
        <v>203</v>
      </c>
      <c r="C6" s="2"/>
      <c r="D6" s="2"/>
    </row>
    <row r="7" spans="2:4" ht="12.75">
      <c r="B7" s="2" t="s">
        <v>5</v>
      </c>
      <c r="C7" s="2"/>
      <c r="D7" s="2"/>
    </row>
    <row r="8" spans="2:4" ht="12.75">
      <c r="B8" s="2" t="s">
        <v>204</v>
      </c>
      <c r="C8" s="2"/>
      <c r="D8" s="2"/>
    </row>
    <row r="9" spans="2:4" ht="12.75">
      <c r="B9" s="2"/>
      <c r="C9" s="2"/>
      <c r="D9" s="2"/>
    </row>
    <row r="10" spans="2:4" ht="12.75">
      <c r="B10" s="75" t="s">
        <v>205</v>
      </c>
      <c r="C10" s="75"/>
      <c r="D10" s="75"/>
    </row>
    <row r="11" spans="2:4" ht="12.75">
      <c r="B11" s="75" t="s">
        <v>76</v>
      </c>
      <c r="C11" s="119">
        <v>2125.2</v>
      </c>
      <c r="D11" s="75" t="s">
        <v>77</v>
      </c>
    </row>
    <row r="12" spans="2:4" ht="12.75">
      <c r="B12" s="1" t="s">
        <v>78</v>
      </c>
      <c r="C12" s="1">
        <v>3011.34</v>
      </c>
      <c r="D12" s="1" t="s">
        <v>77</v>
      </c>
    </row>
    <row r="13" spans="2:4" ht="12.75">
      <c r="B13" s="1"/>
      <c r="C13" s="1"/>
      <c r="D13" s="1"/>
    </row>
    <row r="14" spans="1:4" ht="12.75">
      <c r="A14" s="75"/>
      <c r="B14" s="75"/>
      <c r="C14" s="75"/>
      <c r="D14" s="75"/>
    </row>
    <row r="15" spans="1:4" ht="12.75">
      <c r="A15" s="75"/>
      <c r="B15" s="75"/>
      <c r="C15" s="75"/>
      <c r="D15" s="75"/>
    </row>
    <row r="16" spans="2:4" ht="12.75">
      <c r="B16" s="1"/>
      <c r="C16" s="1"/>
      <c r="D16" s="1"/>
    </row>
    <row r="17" spans="1:4" ht="12.75">
      <c r="A17" s="4"/>
      <c r="B17" s="4"/>
      <c r="C17" s="4"/>
      <c r="D17" s="4"/>
    </row>
    <row r="18" spans="1:4" ht="12.75">
      <c r="A18" s="5"/>
      <c r="B18" s="5"/>
      <c r="C18" s="5"/>
      <c r="D18" s="5" t="s">
        <v>206</v>
      </c>
    </row>
    <row r="19" spans="1:4" ht="12.75">
      <c r="A19" s="6" t="s">
        <v>0</v>
      </c>
      <c r="B19" s="7" t="s">
        <v>1</v>
      </c>
      <c r="C19" s="6" t="s">
        <v>2</v>
      </c>
      <c r="D19" s="7" t="s">
        <v>207</v>
      </c>
    </row>
    <row r="20" spans="1:4" ht="12.75">
      <c r="A20" s="4"/>
      <c r="B20" s="120" t="s">
        <v>3</v>
      </c>
      <c r="C20" s="4"/>
      <c r="D20" s="4"/>
    </row>
    <row r="21" spans="1:4" ht="12.75">
      <c r="A21" s="121">
        <v>1</v>
      </c>
      <c r="B21" s="84" t="s">
        <v>81</v>
      </c>
      <c r="C21" s="85">
        <f>D21/C11</f>
        <v>1.8821757952192737</v>
      </c>
      <c r="D21" s="84">
        <v>4000</v>
      </c>
    </row>
    <row r="22" spans="1:4" ht="12.75">
      <c r="A22" s="122"/>
      <c r="B22" s="123" t="s">
        <v>208</v>
      </c>
      <c r="C22" s="123"/>
      <c r="D22" s="123"/>
    </row>
    <row r="23" spans="1:4" ht="12.75">
      <c r="A23" s="122">
        <v>2</v>
      </c>
      <c r="B23" s="123" t="s">
        <v>209</v>
      </c>
      <c r="C23" s="124">
        <f>D23/C11</f>
        <v>1.6469038208168645</v>
      </c>
      <c r="D23" s="124">
        <v>3500</v>
      </c>
    </row>
    <row r="24" spans="1:4" ht="12.75">
      <c r="A24" s="125"/>
      <c r="B24" s="120"/>
      <c r="C24" s="120"/>
      <c r="D24" s="120"/>
    </row>
    <row r="25" spans="1:4" ht="12.75">
      <c r="A25" s="121">
        <v>3</v>
      </c>
      <c r="B25" s="84" t="s">
        <v>210</v>
      </c>
      <c r="C25" s="84">
        <v>0</v>
      </c>
      <c r="D25" s="85">
        <v>0</v>
      </c>
    </row>
    <row r="26" spans="1:4" ht="12.75">
      <c r="A26" s="122"/>
      <c r="B26" s="123" t="s">
        <v>211</v>
      </c>
      <c r="C26" s="123"/>
      <c r="D26" s="123"/>
    </row>
    <row r="27" spans="1:4" ht="12.75">
      <c r="A27" s="122">
        <v>2</v>
      </c>
      <c r="B27" s="123" t="s">
        <v>212</v>
      </c>
      <c r="C27" s="123">
        <v>0.87</v>
      </c>
      <c r="D27" s="124">
        <f>C27*C11</f>
        <v>1848.9239999999998</v>
      </c>
    </row>
    <row r="28" spans="1:4" ht="12.75">
      <c r="A28" s="125"/>
      <c r="B28" s="126" t="s">
        <v>213</v>
      </c>
      <c r="C28" s="120"/>
      <c r="D28" s="120"/>
    </row>
    <row r="29" spans="1:4" ht="12.75">
      <c r="A29" s="121">
        <v>3</v>
      </c>
      <c r="B29" s="127" t="s">
        <v>214</v>
      </c>
      <c r="C29" s="84">
        <v>0.1</v>
      </c>
      <c r="D29" s="84">
        <f>C29*C11</f>
        <v>212.51999999999998</v>
      </c>
    </row>
    <row r="30" spans="1:4" ht="12.75">
      <c r="A30" s="128">
        <v>4</v>
      </c>
      <c r="B30" s="129" t="s">
        <v>82</v>
      </c>
      <c r="C30" s="89">
        <v>0.08</v>
      </c>
      <c r="D30" s="88">
        <f>C30*C11-2.37</f>
        <v>167.646</v>
      </c>
    </row>
    <row r="31" spans="1:4" ht="12.75">
      <c r="A31" s="8">
        <v>5</v>
      </c>
      <c r="B31" s="129" t="s">
        <v>6</v>
      </c>
      <c r="C31" s="129">
        <v>0.22</v>
      </c>
      <c r="D31" s="130">
        <f>C31*C11</f>
        <v>467.544</v>
      </c>
    </row>
    <row r="32" spans="1:4" ht="12.75">
      <c r="A32" s="4"/>
      <c r="B32" s="126" t="s">
        <v>215</v>
      </c>
      <c r="C32" s="4"/>
      <c r="D32" s="4"/>
    </row>
    <row r="33" spans="1:4" ht="12.75">
      <c r="A33" s="121">
        <v>6</v>
      </c>
      <c r="B33" s="127" t="s">
        <v>216</v>
      </c>
      <c r="C33" s="127">
        <v>2.1</v>
      </c>
      <c r="D33" s="131">
        <f>C33*C11</f>
        <v>4462.92</v>
      </c>
    </row>
    <row r="34" spans="1:4" ht="12.75">
      <c r="A34" s="4"/>
      <c r="B34" s="126" t="s">
        <v>211</v>
      </c>
      <c r="C34" s="4"/>
      <c r="D34" s="132"/>
    </row>
    <row r="35" spans="1:4" ht="12.75">
      <c r="A35" s="5"/>
      <c r="B35" s="133" t="s">
        <v>217</v>
      </c>
      <c r="C35" s="5"/>
      <c r="D35" s="5"/>
    </row>
    <row r="36" spans="1:4" ht="12.75">
      <c r="A36" s="5"/>
      <c r="B36" s="133" t="s">
        <v>218</v>
      </c>
      <c r="C36" s="5"/>
      <c r="D36" s="5"/>
    </row>
    <row r="37" spans="1:4" ht="12.75">
      <c r="A37" s="5"/>
      <c r="B37" s="133" t="s">
        <v>219</v>
      </c>
      <c r="C37" s="5"/>
      <c r="D37" s="5"/>
    </row>
    <row r="38" spans="1:4" ht="12.75">
      <c r="A38" s="5"/>
      <c r="B38" s="133" t="s">
        <v>220</v>
      </c>
      <c r="C38" s="5"/>
      <c r="D38" s="5"/>
    </row>
    <row r="39" spans="1:4" ht="12.75">
      <c r="A39" s="128">
        <v>7</v>
      </c>
      <c r="B39" s="127" t="s">
        <v>221</v>
      </c>
      <c r="C39" s="84">
        <v>0.005</v>
      </c>
      <c r="D39" s="84">
        <v>4.33</v>
      </c>
    </row>
    <row r="40" spans="1:4" ht="12.75">
      <c r="A40" s="4"/>
      <c r="B40" s="126" t="s">
        <v>222</v>
      </c>
      <c r="C40" s="4"/>
      <c r="D40" s="4"/>
    </row>
    <row r="41" spans="1:4" ht="12.75">
      <c r="A41" s="5"/>
      <c r="B41" s="133" t="s">
        <v>223</v>
      </c>
      <c r="C41" s="5"/>
      <c r="D41" s="5"/>
    </row>
    <row r="42" spans="1:4" ht="12.75">
      <c r="A42" s="121">
        <v>8</v>
      </c>
      <c r="B42" s="127" t="s">
        <v>224</v>
      </c>
      <c r="C42" s="85">
        <v>1.41</v>
      </c>
      <c r="D42" s="85">
        <f>C42*C11</f>
        <v>2996.5319999999997</v>
      </c>
    </row>
    <row r="43" spans="1:4" ht="12.75">
      <c r="A43" s="128">
        <v>9</v>
      </c>
      <c r="B43" s="89" t="s">
        <v>225</v>
      </c>
      <c r="C43" s="88">
        <v>1.73</v>
      </c>
      <c r="D43" s="88">
        <f>C43*C11</f>
        <v>3676.5959999999995</v>
      </c>
    </row>
    <row r="44" spans="3:4" ht="12.75">
      <c r="C44" s="77">
        <f>C21+C23+C25+C27+C29+C30+C31+C33+C39+C42+C43</f>
        <v>10.044079616036138</v>
      </c>
      <c r="D44" s="77">
        <f>D21+D23+D25+D27+D29+D30+D31+D33+D39+D42+D43</f>
        <v>21337.012000000002</v>
      </c>
    </row>
    <row r="45" ht="12.75">
      <c r="D45" s="77"/>
    </row>
    <row r="46" ht="12.75">
      <c r="B46" s="3" t="s">
        <v>7</v>
      </c>
    </row>
    <row r="48" ht="12.75">
      <c r="B48" t="s">
        <v>226</v>
      </c>
    </row>
    <row r="49" spans="2:4" ht="12.75">
      <c r="B49" t="s">
        <v>227</v>
      </c>
      <c r="D49" t="s">
        <v>228</v>
      </c>
    </row>
    <row r="51" ht="12.75">
      <c r="B51" t="s">
        <v>8</v>
      </c>
    </row>
    <row r="53" spans="2:4" ht="12.75">
      <c r="B53" t="s">
        <v>9</v>
      </c>
      <c r="D53" t="s">
        <v>10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D44"/>
  <sheetViews>
    <sheetView zoomScalePageLayoutView="0" workbookViewId="0" topLeftCell="A3">
      <selection activeCell="A3" sqref="A1:IV16384"/>
    </sheetView>
  </sheetViews>
  <sheetFormatPr defaultColWidth="9.00390625" defaultRowHeight="12.75"/>
  <cols>
    <col min="2" max="2" width="27.75390625" style="0" customWidth="1"/>
    <col min="3" max="3" width="15.25390625" style="0" customWidth="1"/>
    <col min="4" max="4" width="26.375" style="0" customWidth="1"/>
    <col min="7" max="7" width="28.875" style="0" customWidth="1"/>
    <col min="9" max="9" width="25.375" style="0" customWidth="1"/>
  </cols>
  <sheetData>
    <row r="2" ht="12.75">
      <c r="D2" s="1" t="s">
        <v>4</v>
      </c>
    </row>
    <row r="3" ht="12.75">
      <c r="D3" s="1"/>
    </row>
    <row r="5" spans="2:4" ht="12.75">
      <c r="B5" s="2" t="s">
        <v>202</v>
      </c>
      <c r="C5" s="2"/>
      <c r="D5" s="2"/>
    </row>
    <row r="6" spans="2:4" ht="12.75">
      <c r="B6" s="2" t="s">
        <v>230</v>
      </c>
      <c r="C6" s="2"/>
      <c r="D6" s="2"/>
    </row>
    <row r="7" spans="2:4" ht="12.75">
      <c r="B7" s="2" t="s">
        <v>231</v>
      </c>
      <c r="C7" s="2"/>
      <c r="D7" s="2"/>
    </row>
    <row r="8" spans="2:4" ht="12.75">
      <c r="B8" s="2"/>
      <c r="C8" s="2"/>
      <c r="D8" s="2"/>
    </row>
    <row r="9" spans="2:4" ht="12.75">
      <c r="B9" s="1"/>
      <c r="C9" s="1"/>
      <c r="D9" s="1"/>
    </row>
    <row r="10" spans="1:4" ht="12.75">
      <c r="A10" s="4"/>
      <c r="B10" s="4"/>
      <c r="C10" s="4"/>
      <c r="D10" s="4"/>
    </row>
    <row r="11" spans="1:4" ht="12.75">
      <c r="A11" s="5"/>
      <c r="B11" s="5"/>
      <c r="C11" s="5"/>
      <c r="D11" s="5" t="s">
        <v>206</v>
      </c>
    </row>
    <row r="12" spans="1:4" ht="12.75">
      <c r="A12" s="6" t="s">
        <v>0</v>
      </c>
      <c r="B12" s="7" t="s">
        <v>1</v>
      </c>
      <c r="C12" s="6" t="s">
        <v>2</v>
      </c>
      <c r="D12" s="7" t="s">
        <v>207</v>
      </c>
    </row>
    <row r="13" spans="1:4" ht="12.75">
      <c r="A13" s="4"/>
      <c r="B13" s="120" t="s">
        <v>3</v>
      </c>
      <c r="C13" s="4"/>
      <c r="D13" s="4"/>
    </row>
    <row r="14" spans="1:4" ht="12.75">
      <c r="A14" s="121">
        <v>1</v>
      </c>
      <c r="B14" s="84" t="s">
        <v>81</v>
      </c>
      <c r="C14" s="84">
        <v>0.92</v>
      </c>
      <c r="D14" s="85">
        <v>4065</v>
      </c>
    </row>
    <row r="15" spans="1:4" ht="12.75">
      <c r="A15" s="122"/>
      <c r="B15" s="123" t="s">
        <v>211</v>
      </c>
      <c r="C15" s="123"/>
      <c r="D15" s="123"/>
    </row>
    <row r="16" spans="1:4" ht="12.75">
      <c r="A16" s="122">
        <v>2</v>
      </c>
      <c r="B16" s="123" t="s">
        <v>212</v>
      </c>
      <c r="C16" s="123">
        <v>2.12</v>
      </c>
      <c r="D16" s="124">
        <v>9335</v>
      </c>
    </row>
    <row r="17" spans="1:4" ht="12.75">
      <c r="A17" s="125"/>
      <c r="B17" s="126" t="s">
        <v>213</v>
      </c>
      <c r="C17" s="120"/>
      <c r="D17" s="120"/>
    </row>
    <row r="18" spans="1:4" ht="12.75">
      <c r="A18" s="121">
        <v>3</v>
      </c>
      <c r="B18" s="127" t="s">
        <v>214</v>
      </c>
      <c r="C18" s="84">
        <v>0.2</v>
      </c>
      <c r="D18" s="84">
        <v>866.67</v>
      </c>
    </row>
    <row r="19" spans="1:4" ht="12.75">
      <c r="A19" s="121">
        <v>4</v>
      </c>
      <c r="B19" s="127" t="s">
        <v>105</v>
      </c>
      <c r="C19" s="84">
        <v>0.3</v>
      </c>
      <c r="D19" s="84">
        <v>1326.88</v>
      </c>
    </row>
    <row r="20" spans="1:4" ht="12.75">
      <c r="A20" s="121">
        <v>5</v>
      </c>
      <c r="B20" s="127" t="s">
        <v>83</v>
      </c>
      <c r="C20" s="84">
        <v>0.13</v>
      </c>
      <c r="D20" s="85">
        <v>562</v>
      </c>
    </row>
    <row r="21" spans="1:4" ht="12.75">
      <c r="A21" s="128">
        <v>6</v>
      </c>
      <c r="B21" s="129" t="s">
        <v>82</v>
      </c>
      <c r="C21" s="89">
        <v>0.1</v>
      </c>
      <c r="D21" s="88">
        <v>450</v>
      </c>
    </row>
    <row r="22" spans="1:4" ht="12.75">
      <c r="A22" s="8">
        <v>7</v>
      </c>
      <c r="B22" s="129" t="s">
        <v>6</v>
      </c>
      <c r="C22" s="129">
        <v>0.25</v>
      </c>
      <c r="D22" s="130">
        <v>1115</v>
      </c>
    </row>
    <row r="23" spans="1:4" ht="12.75">
      <c r="A23" s="4"/>
      <c r="B23" s="126" t="s">
        <v>215</v>
      </c>
      <c r="C23" s="4"/>
      <c r="D23" s="4"/>
    </row>
    <row r="24" spans="1:4" ht="12.75">
      <c r="A24" s="121">
        <v>6</v>
      </c>
      <c r="B24" s="127" t="s">
        <v>216</v>
      </c>
      <c r="C24" s="127">
        <v>0</v>
      </c>
      <c r="D24" s="131">
        <v>0</v>
      </c>
    </row>
    <row r="25" spans="1:4" ht="12.75">
      <c r="A25" s="4"/>
      <c r="B25" s="126" t="s">
        <v>211</v>
      </c>
      <c r="C25" s="4"/>
      <c r="D25" s="4"/>
    </row>
    <row r="26" spans="1:4" ht="12.75">
      <c r="A26" s="5"/>
      <c r="B26" s="133" t="s">
        <v>217</v>
      </c>
      <c r="C26" s="5"/>
      <c r="D26" s="5"/>
    </row>
    <row r="27" spans="1:4" ht="12.75">
      <c r="A27" s="5"/>
      <c r="B27" s="133" t="s">
        <v>218</v>
      </c>
      <c r="C27" s="5"/>
      <c r="D27" s="5"/>
    </row>
    <row r="28" spans="1:4" ht="12.75">
      <c r="A28" s="5"/>
      <c r="B28" s="133" t="s">
        <v>219</v>
      </c>
      <c r="C28" s="5"/>
      <c r="D28" s="5"/>
    </row>
    <row r="29" spans="1:4" ht="12.75">
      <c r="A29" s="5"/>
      <c r="B29" s="133" t="s">
        <v>220</v>
      </c>
      <c r="C29" s="5"/>
      <c r="D29" s="5"/>
    </row>
    <row r="30" spans="1:4" ht="12.75">
      <c r="A30" s="128">
        <v>7</v>
      </c>
      <c r="B30" s="127" t="s">
        <v>221</v>
      </c>
      <c r="C30" s="84">
        <v>0.05</v>
      </c>
      <c r="D30" s="85">
        <v>200</v>
      </c>
    </row>
    <row r="31" spans="1:4" ht="12.75">
      <c r="A31" s="4"/>
      <c r="B31" s="126" t="s">
        <v>222</v>
      </c>
      <c r="C31" s="120"/>
      <c r="D31" s="4"/>
    </row>
    <row r="32" spans="1:4" ht="12.75">
      <c r="A32" s="5"/>
      <c r="B32" s="133" t="s">
        <v>223</v>
      </c>
      <c r="C32" s="5"/>
      <c r="D32" s="5"/>
    </row>
    <row r="33" spans="1:4" ht="12.75">
      <c r="A33" s="121">
        <v>8</v>
      </c>
      <c r="B33" s="127" t="s">
        <v>224</v>
      </c>
      <c r="C33" s="84">
        <v>1.96</v>
      </c>
      <c r="D33" s="84">
        <v>8617.12</v>
      </c>
    </row>
    <row r="34" spans="1:4" ht="12.75">
      <c r="A34" s="128"/>
      <c r="B34" s="89" t="s">
        <v>225</v>
      </c>
      <c r="C34" s="89">
        <v>0.38</v>
      </c>
      <c r="D34" s="88">
        <v>1693.89</v>
      </c>
    </row>
    <row r="35" spans="3:4" ht="12.75">
      <c r="C35" s="2">
        <f>C14+C16+C18+C19+C20+C21+C22+C24+C30+C33+C34</f>
        <v>6.409999999999999</v>
      </c>
      <c r="D35" s="79">
        <f>D14+D16+D18+D19+D20+D21+D22+D24+D30+D33+D34</f>
        <v>28231.559999999998</v>
      </c>
    </row>
    <row r="37" ht="12.75">
      <c r="B37" s="3" t="s">
        <v>7</v>
      </c>
    </row>
    <row r="39" ht="12.75">
      <c r="B39" t="s">
        <v>226</v>
      </c>
    </row>
    <row r="40" spans="2:4" ht="12.75">
      <c r="B40" t="s">
        <v>227</v>
      </c>
      <c r="D40" t="s">
        <v>228</v>
      </c>
    </row>
    <row r="42" ht="12.75">
      <c r="B42" t="s">
        <v>8</v>
      </c>
    </row>
    <row r="44" spans="2:4" ht="12.75">
      <c r="B44" t="s">
        <v>9</v>
      </c>
      <c r="D44" t="s">
        <v>10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30">
      <selection activeCell="G11" sqref="G11"/>
    </sheetView>
  </sheetViews>
  <sheetFormatPr defaultColWidth="9.00390625" defaultRowHeight="12.75"/>
  <cols>
    <col min="1" max="1" width="8.125" style="0" customWidth="1"/>
    <col min="2" max="2" width="38.375" style="0" customWidth="1"/>
    <col min="3" max="3" width="15.25390625" style="0" customWidth="1"/>
    <col min="4" max="4" width="25.125" style="0" customWidth="1"/>
  </cols>
  <sheetData>
    <row r="1" ht="12.75">
      <c r="D1" s="1" t="s">
        <v>4</v>
      </c>
    </row>
    <row r="2" spans="1:4" ht="25.5" customHeight="1">
      <c r="A2" s="137" t="s">
        <v>153</v>
      </c>
      <c r="B2" s="137"/>
      <c r="C2" s="137"/>
      <c r="D2" s="137"/>
    </row>
    <row r="3" spans="1:4" ht="12.75" customHeight="1" hidden="1">
      <c r="A3" s="137"/>
      <c r="B3" s="137"/>
      <c r="C3" s="137"/>
      <c r="D3" s="137"/>
    </row>
    <row r="4" spans="2:4" ht="12.75">
      <c r="B4" s="2" t="s">
        <v>237</v>
      </c>
      <c r="C4" s="2"/>
      <c r="D4" s="2"/>
    </row>
    <row r="5" spans="2:4" ht="12.75">
      <c r="B5" s="2"/>
      <c r="C5" s="2"/>
      <c r="D5" s="2"/>
    </row>
    <row r="6" spans="2:4" ht="12.75">
      <c r="B6" s="2"/>
      <c r="C6" s="2"/>
      <c r="D6" s="2"/>
    </row>
    <row r="7" spans="1:4" ht="12.75">
      <c r="A7" s="4"/>
      <c r="B7" s="4"/>
      <c r="C7" s="4"/>
      <c r="D7" s="4"/>
    </row>
    <row r="8" spans="1:4" ht="12.75">
      <c r="A8" s="5"/>
      <c r="B8" s="5"/>
      <c r="C8" s="5"/>
      <c r="D8" s="5" t="s">
        <v>21</v>
      </c>
    </row>
    <row r="9" spans="1:4" ht="12.75">
      <c r="A9" s="6" t="s">
        <v>0</v>
      </c>
      <c r="B9" s="7" t="s">
        <v>1</v>
      </c>
      <c r="C9" s="6" t="s">
        <v>2</v>
      </c>
      <c r="D9" s="7"/>
    </row>
    <row r="10" spans="1:4" ht="32.25" customHeight="1">
      <c r="A10" s="16" t="s">
        <v>12</v>
      </c>
      <c r="B10" s="37" t="s">
        <v>33</v>
      </c>
      <c r="C10" s="27"/>
      <c r="D10" s="23"/>
    </row>
    <row r="11" spans="1:4" ht="68.25" customHeight="1">
      <c r="A11" s="16"/>
      <c r="B11" s="30" t="s">
        <v>175</v>
      </c>
      <c r="C11" s="13">
        <f>C12+C13+C14+C15+C16+C17+C18+C19</f>
        <v>3.87</v>
      </c>
      <c r="D11" s="39"/>
    </row>
    <row r="12" spans="1:4" ht="84" customHeight="1">
      <c r="A12" s="16"/>
      <c r="B12" s="66" t="s">
        <v>131</v>
      </c>
      <c r="C12" s="22">
        <v>1.18</v>
      </c>
      <c r="D12" s="24" t="s">
        <v>30</v>
      </c>
    </row>
    <row r="13" spans="1:4" ht="117" customHeight="1">
      <c r="A13" s="16"/>
      <c r="B13" s="66" t="s">
        <v>150</v>
      </c>
      <c r="C13" s="22">
        <v>1.12</v>
      </c>
      <c r="D13" s="24" t="s">
        <v>30</v>
      </c>
    </row>
    <row r="14" spans="1:4" ht="81.75" customHeight="1">
      <c r="A14" s="32"/>
      <c r="B14" s="66" t="s">
        <v>132</v>
      </c>
      <c r="C14" s="22">
        <v>0.59</v>
      </c>
      <c r="D14" s="24" t="s">
        <v>30</v>
      </c>
    </row>
    <row r="15" spans="1:4" ht="26.25" customHeight="1">
      <c r="A15" s="32"/>
      <c r="B15" s="38" t="s">
        <v>86</v>
      </c>
      <c r="C15" s="22">
        <v>0.35</v>
      </c>
      <c r="D15" s="25" t="s">
        <v>136</v>
      </c>
    </row>
    <row r="16" spans="1:4" ht="25.5">
      <c r="A16" s="21"/>
      <c r="B16" s="38" t="s">
        <v>87</v>
      </c>
      <c r="C16" s="22">
        <v>0.2</v>
      </c>
      <c r="D16" s="25" t="s">
        <v>162</v>
      </c>
    </row>
    <row r="17" spans="1:4" ht="53.25" customHeight="1">
      <c r="A17" s="18"/>
      <c r="B17" s="35" t="s">
        <v>88</v>
      </c>
      <c r="C17" s="22">
        <v>0.18</v>
      </c>
      <c r="D17" s="25" t="s">
        <v>24</v>
      </c>
    </row>
    <row r="18" spans="1:4" ht="22.5" customHeight="1">
      <c r="A18" s="34"/>
      <c r="B18" s="47" t="s">
        <v>176</v>
      </c>
      <c r="C18" s="40">
        <v>0.22</v>
      </c>
      <c r="D18" s="24" t="s">
        <v>30</v>
      </c>
    </row>
    <row r="19" spans="1:4" ht="25.5">
      <c r="A19" s="34"/>
      <c r="B19" s="47" t="s">
        <v>84</v>
      </c>
      <c r="C19" s="40">
        <v>0.03</v>
      </c>
      <c r="D19" s="41" t="s">
        <v>39</v>
      </c>
    </row>
    <row r="20" spans="1:4" ht="45.75" customHeight="1">
      <c r="A20" s="48" t="s">
        <v>13</v>
      </c>
      <c r="B20" s="20" t="s">
        <v>138</v>
      </c>
      <c r="C20" s="19"/>
      <c r="D20" s="19"/>
    </row>
    <row r="21" spans="1:4" ht="24.75" customHeight="1">
      <c r="A21" s="19"/>
      <c r="B21" s="4" t="s">
        <v>3</v>
      </c>
      <c r="C21" s="19"/>
      <c r="D21" s="4"/>
    </row>
    <row r="22" spans="1:4" ht="16.5" customHeight="1">
      <c r="A22" s="17"/>
      <c r="B22" s="49" t="s">
        <v>140</v>
      </c>
      <c r="C22" s="7">
        <f>C23+C24+C25</f>
        <v>3.1</v>
      </c>
      <c r="D22" s="42"/>
    </row>
    <row r="23" spans="1:4" ht="36" customHeight="1">
      <c r="A23" s="18"/>
      <c r="B23" s="66" t="s">
        <v>238</v>
      </c>
      <c r="C23" s="22">
        <v>2.8</v>
      </c>
      <c r="D23" s="24" t="s">
        <v>106</v>
      </c>
    </row>
    <row r="24" spans="1:4" ht="12.75">
      <c r="A24" s="17"/>
      <c r="B24" s="70" t="s">
        <v>146</v>
      </c>
      <c r="C24" s="31">
        <v>0.1</v>
      </c>
      <c r="D24" s="43" t="s">
        <v>30</v>
      </c>
    </row>
    <row r="25" spans="1:4" ht="12.75">
      <c r="A25" s="17"/>
      <c r="B25" s="70" t="s">
        <v>147</v>
      </c>
      <c r="C25" s="31">
        <v>0.2</v>
      </c>
      <c r="D25" s="43" t="s">
        <v>24</v>
      </c>
    </row>
    <row r="26" spans="1:4" ht="12.75">
      <c r="A26" s="17"/>
      <c r="B26" s="28" t="s">
        <v>239</v>
      </c>
      <c r="C26" s="13">
        <v>0.11</v>
      </c>
      <c r="D26" s="44" t="s">
        <v>23</v>
      </c>
    </row>
    <row r="27" spans="1:4" ht="29.25" customHeight="1">
      <c r="A27" s="17"/>
      <c r="B27" s="28" t="s">
        <v>240</v>
      </c>
      <c r="C27" s="13">
        <v>0.25</v>
      </c>
      <c r="D27" s="45" t="s">
        <v>24</v>
      </c>
    </row>
    <row r="28" spans="1:4" ht="51">
      <c r="A28" s="13" t="s">
        <v>14</v>
      </c>
      <c r="B28" s="30" t="s">
        <v>44</v>
      </c>
      <c r="C28" s="9"/>
      <c r="D28" s="9"/>
    </row>
    <row r="29" spans="1:4" ht="25.5">
      <c r="A29" s="17" t="s">
        <v>15</v>
      </c>
      <c r="B29" s="36" t="s">
        <v>47</v>
      </c>
      <c r="C29" s="7">
        <v>0.2</v>
      </c>
      <c r="D29" s="11" t="s">
        <v>46</v>
      </c>
    </row>
    <row r="30" spans="1:4" ht="25.5">
      <c r="A30" s="17" t="s">
        <v>16</v>
      </c>
      <c r="B30" s="30" t="s">
        <v>48</v>
      </c>
      <c r="C30" s="13">
        <v>0.26</v>
      </c>
      <c r="D30" s="43" t="s">
        <v>119</v>
      </c>
    </row>
    <row r="31" spans="1:4" ht="22.5">
      <c r="A31" s="9"/>
      <c r="B31" s="66" t="s">
        <v>45</v>
      </c>
      <c r="C31" s="9"/>
      <c r="D31" s="87" t="s">
        <v>24</v>
      </c>
    </row>
    <row r="32" spans="1:4" ht="12.75">
      <c r="A32" s="9"/>
      <c r="B32" s="71" t="s">
        <v>241</v>
      </c>
      <c r="C32" s="9"/>
      <c r="D32" s="87" t="s">
        <v>40</v>
      </c>
    </row>
    <row r="33" spans="1:4" ht="12.75">
      <c r="A33" s="9"/>
      <c r="B33" s="71" t="s">
        <v>242</v>
      </c>
      <c r="C33" s="9"/>
      <c r="D33" s="87" t="s">
        <v>40</v>
      </c>
    </row>
    <row r="34" spans="1:4" ht="12.75">
      <c r="A34" s="9"/>
      <c r="B34" s="71" t="s">
        <v>243</v>
      </c>
      <c r="C34" s="9"/>
      <c r="D34" s="87" t="s">
        <v>40</v>
      </c>
    </row>
    <row r="35" spans="1:4" ht="12.75">
      <c r="A35" s="9"/>
      <c r="B35" s="71" t="s">
        <v>51</v>
      </c>
      <c r="C35" s="9"/>
      <c r="D35" s="87" t="s">
        <v>40</v>
      </c>
    </row>
    <row r="36" spans="1:4" ht="12.75">
      <c r="A36" s="8"/>
      <c r="B36" s="71" t="s">
        <v>52</v>
      </c>
      <c r="C36" s="9"/>
      <c r="D36" s="87" t="s">
        <v>24</v>
      </c>
    </row>
    <row r="37" spans="1:4" ht="12.75">
      <c r="A37" s="17" t="s">
        <v>18</v>
      </c>
      <c r="B37" s="29" t="s">
        <v>6</v>
      </c>
      <c r="C37" s="55">
        <v>0.42</v>
      </c>
      <c r="D37" s="46"/>
    </row>
    <row r="38" spans="1:4" ht="34.5" customHeight="1">
      <c r="A38" s="17"/>
      <c r="B38" s="60" t="s">
        <v>55</v>
      </c>
      <c r="C38" s="51"/>
      <c r="D38" s="117" t="s">
        <v>189</v>
      </c>
    </row>
    <row r="39" spans="1:4" ht="23.25" customHeight="1">
      <c r="A39" s="17" t="s">
        <v>19</v>
      </c>
      <c r="B39" s="50" t="s">
        <v>56</v>
      </c>
      <c r="C39" s="54">
        <v>1.79</v>
      </c>
      <c r="D39" s="52" t="s">
        <v>58</v>
      </c>
    </row>
    <row r="40" spans="1:4" ht="33.75">
      <c r="A40" s="17"/>
      <c r="B40" s="60" t="s">
        <v>155</v>
      </c>
      <c r="C40" s="54"/>
      <c r="D40" s="52"/>
    </row>
    <row r="41" spans="1:4" ht="15.75">
      <c r="A41" s="17"/>
      <c r="B41" s="82" t="s">
        <v>31</v>
      </c>
      <c r="C41" s="80">
        <f>C11+C22+C26+C27+C29+C30+C37+C39</f>
        <v>10</v>
      </c>
      <c r="D41" s="52"/>
    </row>
    <row r="42" spans="1:4" ht="12.75">
      <c r="A42" s="17"/>
      <c r="B42" s="56" t="s">
        <v>59</v>
      </c>
      <c r="C42" s="7"/>
      <c r="D42" s="52"/>
    </row>
    <row r="43" spans="1:4" ht="12.75">
      <c r="A43" s="17"/>
      <c r="B43" s="63" t="s">
        <v>11</v>
      </c>
      <c r="C43" s="62">
        <v>0.6</v>
      </c>
      <c r="D43" s="52" t="s">
        <v>30</v>
      </c>
    </row>
    <row r="44" spans="1:4" ht="12.75">
      <c r="A44" s="17"/>
      <c r="B44" s="63" t="s">
        <v>60</v>
      </c>
      <c r="C44" s="62">
        <v>2.4</v>
      </c>
      <c r="D44" s="52" t="s">
        <v>30</v>
      </c>
    </row>
    <row r="46" ht="12.75">
      <c r="B46" s="3" t="s">
        <v>7</v>
      </c>
    </row>
    <row r="47" ht="12.75">
      <c r="B47" t="s">
        <v>8</v>
      </c>
    </row>
    <row r="49" spans="2:4" ht="12.75">
      <c r="B49" t="s">
        <v>9</v>
      </c>
      <c r="D49" t="s">
        <v>10</v>
      </c>
    </row>
  </sheetData>
  <sheetProtection/>
  <mergeCells count="1">
    <mergeCell ref="A2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D4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2" max="2" width="27.75390625" style="0" customWidth="1"/>
    <col min="3" max="3" width="15.25390625" style="0" customWidth="1"/>
    <col min="4" max="4" width="26.375" style="0" customWidth="1"/>
    <col min="7" max="7" width="28.875" style="0" customWidth="1"/>
    <col min="9" max="9" width="25.375" style="0" customWidth="1"/>
  </cols>
  <sheetData>
    <row r="2" ht="12.75">
      <c r="D2" s="1" t="s">
        <v>4</v>
      </c>
    </row>
    <row r="3" ht="12.75">
      <c r="D3" s="1"/>
    </row>
    <row r="5" spans="2:4" ht="12.75">
      <c r="B5" s="2" t="s">
        <v>202</v>
      </c>
      <c r="C5" s="2"/>
      <c r="D5" s="2"/>
    </row>
    <row r="6" spans="2:4" ht="12.75">
      <c r="B6" s="2" t="s">
        <v>230</v>
      </c>
      <c r="C6" s="2"/>
      <c r="D6" s="2"/>
    </row>
    <row r="7" spans="2:4" ht="12.75">
      <c r="B7" s="2" t="s">
        <v>244</v>
      </c>
      <c r="C7" s="2"/>
      <c r="D7" s="2"/>
    </row>
    <row r="8" spans="2:4" ht="12.75">
      <c r="B8" s="2"/>
      <c r="C8" s="2"/>
      <c r="D8" s="2"/>
    </row>
    <row r="9" spans="2:4" ht="12.75">
      <c r="B9" s="1"/>
      <c r="C9" s="1"/>
      <c r="D9" s="1"/>
    </row>
    <row r="10" spans="1:4" ht="12.75">
      <c r="A10" s="4"/>
      <c r="B10" s="4"/>
      <c r="C10" s="4"/>
      <c r="D10" s="4"/>
    </row>
    <row r="11" spans="1:4" ht="12.75">
      <c r="A11" s="5"/>
      <c r="B11" s="5"/>
      <c r="C11" s="5"/>
      <c r="D11" s="5" t="s">
        <v>206</v>
      </c>
    </row>
    <row r="12" spans="1:4" ht="12.75">
      <c r="A12" s="6" t="s">
        <v>0</v>
      </c>
      <c r="B12" s="7" t="s">
        <v>1</v>
      </c>
      <c r="C12" s="6" t="s">
        <v>2</v>
      </c>
      <c r="D12" s="7" t="s">
        <v>207</v>
      </c>
    </row>
    <row r="13" spans="1:4" ht="12.75">
      <c r="A13" s="4"/>
      <c r="B13" s="120" t="s">
        <v>3</v>
      </c>
      <c r="C13" s="4"/>
      <c r="D13" s="4"/>
    </row>
    <row r="14" spans="1:4" ht="12.75">
      <c r="A14" s="121">
        <v>1</v>
      </c>
      <c r="B14" s="84" t="s">
        <v>81</v>
      </c>
      <c r="C14" s="84">
        <v>1.44</v>
      </c>
      <c r="D14" s="85">
        <v>6170.48</v>
      </c>
    </row>
    <row r="15" spans="1:4" ht="12.75">
      <c r="A15" s="122"/>
      <c r="B15" s="123" t="s">
        <v>211</v>
      </c>
      <c r="C15" s="123"/>
      <c r="D15" s="85"/>
    </row>
    <row r="16" spans="1:4" ht="12.75">
      <c r="A16" s="122">
        <v>2</v>
      </c>
      <c r="B16" s="123" t="s">
        <v>212</v>
      </c>
      <c r="C16" s="123">
        <v>2.08</v>
      </c>
      <c r="D16" s="85">
        <f>C16*4354.5</f>
        <v>9057.36</v>
      </c>
    </row>
    <row r="17" spans="1:4" ht="12.75">
      <c r="A17" s="125"/>
      <c r="B17" s="126" t="s">
        <v>213</v>
      </c>
      <c r="C17" s="120"/>
      <c r="D17" s="85"/>
    </row>
    <row r="18" spans="1:4" ht="12.75">
      <c r="A18" s="121">
        <v>3</v>
      </c>
      <c r="B18" s="127" t="s">
        <v>214</v>
      </c>
      <c r="C18" s="85">
        <v>0.23</v>
      </c>
      <c r="D18" s="85">
        <f>C18*4354.5</f>
        <v>1001.5350000000001</v>
      </c>
    </row>
    <row r="19" spans="1:4" ht="12.75">
      <c r="A19" s="121">
        <v>4</v>
      </c>
      <c r="B19" s="127" t="s">
        <v>105</v>
      </c>
      <c r="C19" s="84">
        <v>0.3</v>
      </c>
      <c r="D19" s="85">
        <v>1283.97</v>
      </c>
    </row>
    <row r="20" spans="1:4" ht="12.75">
      <c r="A20" s="121">
        <v>5</v>
      </c>
      <c r="B20" s="127" t="s">
        <v>83</v>
      </c>
      <c r="C20" s="84">
        <v>0.11</v>
      </c>
      <c r="D20" s="85">
        <f>C20*4354.5</f>
        <v>478.995</v>
      </c>
    </row>
    <row r="21" spans="1:4" ht="12.75">
      <c r="A21" s="128">
        <v>6</v>
      </c>
      <c r="B21" s="129" t="s">
        <v>82</v>
      </c>
      <c r="C21" s="89">
        <v>0.07</v>
      </c>
      <c r="D21" s="85">
        <f>C21*4354.5</f>
        <v>304.81500000000005</v>
      </c>
    </row>
    <row r="22" spans="1:4" ht="12.75">
      <c r="A22" s="8">
        <v>7</v>
      </c>
      <c r="B22" s="129" t="s">
        <v>6</v>
      </c>
      <c r="C22" s="129">
        <v>0.25</v>
      </c>
      <c r="D22" s="85">
        <v>1019.63</v>
      </c>
    </row>
    <row r="23" spans="1:4" ht="12.75">
      <c r="A23" s="4"/>
      <c r="B23" s="126" t="s">
        <v>215</v>
      </c>
      <c r="C23" s="4"/>
      <c r="D23" s="85"/>
    </row>
    <row r="24" spans="1:4" ht="12.75">
      <c r="A24" s="121">
        <v>8</v>
      </c>
      <c r="B24" s="127" t="s">
        <v>216</v>
      </c>
      <c r="C24" s="127">
        <v>0</v>
      </c>
      <c r="D24" s="131">
        <v>0</v>
      </c>
    </row>
    <row r="25" spans="1:4" ht="12.75">
      <c r="A25" s="4"/>
      <c r="B25" s="126" t="s">
        <v>211</v>
      </c>
      <c r="C25" s="4"/>
      <c r="D25" s="4"/>
    </row>
    <row r="26" spans="1:4" ht="12.75">
      <c r="A26" s="5"/>
      <c r="B26" s="133" t="s">
        <v>217</v>
      </c>
      <c r="C26" s="5"/>
      <c r="D26" s="5"/>
    </row>
    <row r="27" spans="1:4" ht="12.75">
      <c r="A27" s="5"/>
      <c r="B27" s="133" t="s">
        <v>218</v>
      </c>
      <c r="C27" s="5"/>
      <c r="D27" s="5"/>
    </row>
    <row r="28" spans="1:4" ht="12.75">
      <c r="A28" s="5"/>
      <c r="B28" s="133" t="s">
        <v>219</v>
      </c>
      <c r="C28" s="5"/>
      <c r="D28" s="5"/>
    </row>
    <row r="29" spans="1:4" ht="12.75">
      <c r="A29" s="5"/>
      <c r="B29" s="133" t="s">
        <v>220</v>
      </c>
      <c r="C29" s="5"/>
      <c r="D29" s="5"/>
    </row>
    <row r="30" spans="1:4" ht="12.75">
      <c r="A30" s="128">
        <v>9</v>
      </c>
      <c r="B30" s="127" t="s">
        <v>221</v>
      </c>
      <c r="C30" s="84">
        <v>0.03</v>
      </c>
      <c r="D30" s="85">
        <v>145.53</v>
      </c>
    </row>
    <row r="31" spans="1:4" ht="12.75">
      <c r="A31" s="4"/>
      <c r="B31" s="126" t="s">
        <v>222</v>
      </c>
      <c r="C31" s="120"/>
      <c r="D31" s="85"/>
    </row>
    <row r="32" spans="1:4" ht="12.75">
      <c r="A32" s="5"/>
      <c r="B32" s="133" t="s">
        <v>223</v>
      </c>
      <c r="C32" s="5"/>
      <c r="D32" s="85"/>
    </row>
    <row r="33" spans="1:4" ht="12.75">
      <c r="A33" s="121">
        <v>10</v>
      </c>
      <c r="B33" s="127" t="s">
        <v>224</v>
      </c>
      <c r="C33" s="84">
        <v>1.5</v>
      </c>
      <c r="D33" s="85">
        <v>6698.96</v>
      </c>
    </row>
    <row r="34" spans="1:4" ht="12.75">
      <c r="A34" s="128">
        <v>11</v>
      </c>
      <c r="B34" s="89" t="s">
        <v>225</v>
      </c>
      <c r="C34" s="89">
        <v>0.4</v>
      </c>
      <c r="D34" s="85">
        <f>C34*4378</f>
        <v>1751.2</v>
      </c>
    </row>
    <row r="35" spans="3:4" ht="12.75">
      <c r="C35" s="79">
        <f>C14+C16+C18+C19+C20+C21+C22+C24+C30+C33+C34</f>
        <v>6.410000000000001</v>
      </c>
      <c r="D35" s="79">
        <f>D14+D16+D18+D19+D20+D21+D22+D24+D30+D33+D34</f>
        <v>27912.475</v>
      </c>
    </row>
    <row r="37" ht="12.75">
      <c r="B37" s="3" t="s">
        <v>7</v>
      </c>
    </row>
    <row r="39" ht="12.75">
      <c r="B39" t="s">
        <v>226</v>
      </c>
    </row>
    <row r="40" spans="2:4" ht="12.75">
      <c r="B40" t="s">
        <v>227</v>
      </c>
      <c r="D40" t="s">
        <v>228</v>
      </c>
    </row>
    <row r="42" ht="12.75">
      <c r="B42" t="s">
        <v>8</v>
      </c>
    </row>
    <row r="44" spans="2:4" ht="12.75">
      <c r="B44" t="s">
        <v>9</v>
      </c>
      <c r="D44" t="s">
        <v>10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1">
      <selection activeCell="B17" sqref="B17:D17"/>
    </sheetView>
  </sheetViews>
  <sheetFormatPr defaultColWidth="9.00390625" defaultRowHeight="12.75"/>
  <cols>
    <col min="2" max="2" width="37.25390625" style="0" customWidth="1"/>
    <col min="3" max="3" width="11.875" style="0" customWidth="1"/>
    <col min="4" max="4" width="20.75390625" style="0" customWidth="1"/>
    <col min="5" max="5" width="11.875" style="0" customWidth="1"/>
  </cols>
  <sheetData>
    <row r="1" ht="12.75">
      <c r="D1" s="1" t="s">
        <v>4</v>
      </c>
    </row>
    <row r="2" spans="1:4" ht="12.75" customHeight="1">
      <c r="A2" s="137" t="s">
        <v>153</v>
      </c>
      <c r="B2" s="137"/>
      <c r="C2" s="137"/>
      <c r="D2" s="137"/>
    </row>
    <row r="3" spans="1:4" ht="12.75">
      <c r="A3" s="137"/>
      <c r="B3" s="137"/>
      <c r="C3" s="137"/>
      <c r="D3" s="137"/>
    </row>
    <row r="4" spans="2:4" ht="12.75">
      <c r="B4" s="2" t="s">
        <v>245</v>
      </c>
      <c r="C4" s="2"/>
      <c r="D4" s="2"/>
    </row>
    <row r="5" spans="2:4" ht="12.75">
      <c r="B5" s="2"/>
      <c r="C5" s="2"/>
      <c r="D5" s="2"/>
    </row>
    <row r="6" spans="2:4" ht="12.75">
      <c r="B6" s="2"/>
      <c r="C6" s="2"/>
      <c r="D6" s="2"/>
    </row>
    <row r="7" spans="1:4" ht="12.75">
      <c r="A7" s="4"/>
      <c r="B7" s="4"/>
      <c r="C7" s="4"/>
      <c r="D7" s="4"/>
    </row>
    <row r="8" spans="1:4" ht="12.75">
      <c r="A8" s="5"/>
      <c r="B8" s="5"/>
      <c r="C8" s="7" t="s">
        <v>79</v>
      </c>
      <c r="D8" s="14" t="s">
        <v>21</v>
      </c>
    </row>
    <row r="9" spans="1:4" ht="12.75">
      <c r="A9" s="6" t="s">
        <v>0</v>
      </c>
      <c r="B9" s="7" t="s">
        <v>1</v>
      </c>
      <c r="C9" s="7" t="s">
        <v>85</v>
      </c>
      <c r="D9" s="7"/>
    </row>
    <row r="10" spans="1:4" ht="12.75">
      <c r="A10" s="16" t="s">
        <v>12</v>
      </c>
      <c r="B10" s="37" t="s">
        <v>109</v>
      </c>
      <c r="C10" s="27"/>
      <c r="D10" s="23"/>
    </row>
    <row r="11" spans="1:4" ht="71.25" customHeight="1">
      <c r="A11" s="68"/>
      <c r="B11" s="65" t="s">
        <v>170</v>
      </c>
      <c r="C11" s="13">
        <f>C12+C13+C14+C15+C16+C17+C18+C19</f>
        <v>3.49</v>
      </c>
      <c r="D11" s="39"/>
    </row>
    <row r="12" spans="1:6" ht="81.75" customHeight="1">
      <c r="A12" s="16"/>
      <c r="B12" s="66" t="s">
        <v>156</v>
      </c>
      <c r="C12" s="22">
        <v>1.1</v>
      </c>
      <c r="D12" s="24" t="s">
        <v>30</v>
      </c>
      <c r="F12" s="1"/>
    </row>
    <row r="13" spans="1:4" ht="123" customHeight="1">
      <c r="A13" s="16"/>
      <c r="B13" s="66" t="s">
        <v>150</v>
      </c>
      <c r="C13" s="22">
        <v>0.98</v>
      </c>
      <c r="D13" s="24" t="s">
        <v>30</v>
      </c>
    </row>
    <row r="14" spans="1:4" ht="82.5" customHeight="1">
      <c r="A14" s="33"/>
      <c r="B14" s="66" t="s">
        <v>132</v>
      </c>
      <c r="C14" s="22">
        <v>0.5</v>
      </c>
      <c r="D14" s="24" t="s">
        <v>30</v>
      </c>
    </row>
    <row r="15" spans="1:4" ht="22.5">
      <c r="A15" s="33"/>
      <c r="B15" s="66" t="s">
        <v>86</v>
      </c>
      <c r="C15" s="22">
        <v>0.27</v>
      </c>
      <c r="D15" s="25" t="s">
        <v>136</v>
      </c>
    </row>
    <row r="16" spans="1:4" ht="22.5">
      <c r="A16" s="33"/>
      <c r="B16" s="66" t="s">
        <v>87</v>
      </c>
      <c r="C16" s="22">
        <v>0.2</v>
      </c>
      <c r="D16" s="25" t="s">
        <v>136</v>
      </c>
    </row>
    <row r="17" spans="1:4" ht="36" customHeight="1">
      <c r="A17" s="16"/>
      <c r="B17" s="59" t="s">
        <v>88</v>
      </c>
      <c r="C17" s="22">
        <v>0.15</v>
      </c>
      <c r="D17" s="25" t="s">
        <v>172</v>
      </c>
    </row>
    <row r="18" spans="1:4" ht="22.5">
      <c r="A18" s="16"/>
      <c r="B18" s="96" t="s">
        <v>103</v>
      </c>
      <c r="C18" s="40">
        <v>0.03</v>
      </c>
      <c r="D18" s="24" t="s">
        <v>91</v>
      </c>
    </row>
    <row r="19" spans="1:4" ht="12.75">
      <c r="A19" s="17"/>
      <c r="B19" s="67" t="s">
        <v>171</v>
      </c>
      <c r="C19" s="40">
        <v>0.26</v>
      </c>
      <c r="D19" s="41" t="s">
        <v>111</v>
      </c>
    </row>
    <row r="20" spans="1:4" ht="51">
      <c r="A20" s="58" t="s">
        <v>13</v>
      </c>
      <c r="B20" s="20" t="s">
        <v>42</v>
      </c>
      <c r="C20" s="19"/>
      <c r="D20" s="19"/>
    </row>
    <row r="21" spans="1:4" ht="12.75">
      <c r="A21" s="19"/>
      <c r="B21" s="15" t="s">
        <v>67</v>
      </c>
      <c r="C21" s="19"/>
      <c r="D21" s="19"/>
    </row>
    <row r="22" spans="1:4" ht="12.75">
      <c r="A22" s="14"/>
      <c r="B22" s="57" t="s">
        <v>139</v>
      </c>
      <c r="C22" s="7">
        <f>C23+C24+C25+C26</f>
        <v>2.6499999999999995</v>
      </c>
      <c r="D22" s="7"/>
    </row>
    <row r="23" spans="1:4" ht="12.75">
      <c r="A23" s="14"/>
      <c r="B23" s="69" t="s">
        <v>64</v>
      </c>
      <c r="C23" s="26">
        <v>1.15</v>
      </c>
      <c r="D23" s="26" t="s">
        <v>112</v>
      </c>
    </row>
    <row r="24" spans="1:4" ht="12.75">
      <c r="A24" s="14"/>
      <c r="B24" s="69" t="s">
        <v>28</v>
      </c>
      <c r="C24" s="40">
        <v>1.24</v>
      </c>
      <c r="D24" s="40" t="s">
        <v>75</v>
      </c>
    </row>
    <row r="25" spans="1:4" ht="12.75">
      <c r="A25" s="14"/>
      <c r="B25" s="69" t="s">
        <v>65</v>
      </c>
      <c r="C25" s="40">
        <v>0.15</v>
      </c>
      <c r="D25" s="40" t="s">
        <v>112</v>
      </c>
    </row>
    <row r="26" spans="1:4" ht="12.75">
      <c r="A26" s="7"/>
      <c r="B26" s="69" t="s">
        <v>146</v>
      </c>
      <c r="C26" s="40">
        <v>0.11</v>
      </c>
      <c r="D26" s="40" t="s">
        <v>30</v>
      </c>
    </row>
    <row r="27" spans="1:4" ht="12.75">
      <c r="A27" s="14"/>
      <c r="B27" s="4" t="s">
        <v>68</v>
      </c>
      <c r="C27" s="19"/>
      <c r="D27" s="4"/>
    </row>
    <row r="28" spans="1:4" ht="12.75">
      <c r="A28" s="16"/>
      <c r="B28" s="49" t="s">
        <v>140</v>
      </c>
      <c r="C28" s="7">
        <f>C29+C30+C31</f>
        <v>2.57</v>
      </c>
      <c r="D28" s="42"/>
    </row>
    <row r="29" spans="1:4" ht="22.5">
      <c r="A29" s="68"/>
      <c r="B29" s="66" t="s">
        <v>173</v>
      </c>
      <c r="C29" s="22">
        <v>2.3</v>
      </c>
      <c r="D29" s="24" t="s">
        <v>106</v>
      </c>
    </row>
    <row r="30" spans="1:4" ht="12.75">
      <c r="A30" s="16"/>
      <c r="B30" s="70" t="s">
        <v>146</v>
      </c>
      <c r="C30" s="31">
        <v>0.11</v>
      </c>
      <c r="D30" s="43" t="s">
        <v>30</v>
      </c>
    </row>
    <row r="31" spans="1:4" ht="22.5">
      <c r="A31" s="17"/>
      <c r="B31" s="70" t="s">
        <v>199</v>
      </c>
      <c r="C31" s="31">
        <v>0.16</v>
      </c>
      <c r="D31" s="43" t="s">
        <v>24</v>
      </c>
    </row>
    <row r="32" spans="1:4" ht="25.5">
      <c r="A32" s="17"/>
      <c r="B32" s="28" t="s">
        <v>133</v>
      </c>
      <c r="C32" s="13">
        <v>0.04</v>
      </c>
      <c r="D32" s="44" t="s">
        <v>30</v>
      </c>
    </row>
    <row r="33" spans="1:4" ht="25.5">
      <c r="A33" s="17"/>
      <c r="B33" s="28" t="s">
        <v>134</v>
      </c>
      <c r="C33" s="13">
        <v>0.25</v>
      </c>
      <c r="D33" s="45" t="s">
        <v>24</v>
      </c>
    </row>
    <row r="34" spans="1:4" ht="51">
      <c r="A34" s="2" t="s">
        <v>14</v>
      </c>
      <c r="B34" s="30" t="s">
        <v>44</v>
      </c>
      <c r="C34" s="9"/>
      <c r="D34" s="9"/>
    </row>
    <row r="35" spans="1:4" ht="25.5">
      <c r="A35" s="13"/>
      <c r="B35" s="36" t="s">
        <v>47</v>
      </c>
      <c r="C35" s="7">
        <v>0.1</v>
      </c>
      <c r="D35" s="11" t="s">
        <v>46</v>
      </c>
    </row>
    <row r="36" spans="1:4" ht="25.5">
      <c r="A36" s="16"/>
      <c r="B36" s="30" t="s">
        <v>48</v>
      </c>
      <c r="C36" s="13">
        <v>0.5</v>
      </c>
      <c r="D36" s="87" t="s">
        <v>119</v>
      </c>
    </row>
    <row r="37" spans="1:4" ht="22.5">
      <c r="A37" s="72"/>
      <c r="B37" s="66" t="s">
        <v>45</v>
      </c>
      <c r="C37" s="9"/>
      <c r="D37" s="87" t="s">
        <v>24</v>
      </c>
    </row>
    <row r="38" spans="1:4" ht="22.5">
      <c r="A38" s="12"/>
      <c r="B38" s="66" t="s">
        <v>49</v>
      </c>
      <c r="C38" s="9"/>
      <c r="D38" s="87" t="s">
        <v>128</v>
      </c>
    </row>
    <row r="39" spans="1:4" ht="12.75">
      <c r="A39" s="12"/>
      <c r="B39" s="71" t="s">
        <v>50</v>
      </c>
      <c r="C39" s="9"/>
      <c r="D39" s="87" t="s">
        <v>40</v>
      </c>
    </row>
    <row r="40" spans="1:4" ht="12.75">
      <c r="A40" s="12"/>
      <c r="B40" s="71" t="s">
        <v>53</v>
      </c>
      <c r="C40" s="9"/>
      <c r="D40" s="87" t="s">
        <v>40</v>
      </c>
    </row>
    <row r="41" spans="1:4" ht="12.75">
      <c r="A41" s="12"/>
      <c r="B41" s="71" t="s">
        <v>51</v>
      </c>
      <c r="C41" s="9"/>
      <c r="D41" s="87" t="s">
        <v>40</v>
      </c>
    </row>
    <row r="42" spans="1:4" ht="12.75">
      <c r="A42" s="73"/>
      <c r="B42" s="71" t="s">
        <v>52</v>
      </c>
      <c r="C42" s="9"/>
      <c r="D42" s="87" t="s">
        <v>24</v>
      </c>
    </row>
    <row r="43" spans="1:4" ht="12.75">
      <c r="A43" s="17" t="s">
        <v>15</v>
      </c>
      <c r="B43" s="29" t="s">
        <v>6</v>
      </c>
      <c r="C43" s="55">
        <v>0.45</v>
      </c>
      <c r="D43" s="46"/>
    </row>
    <row r="44" spans="1:4" ht="49.5" customHeight="1">
      <c r="A44" s="17"/>
      <c r="B44" s="60" t="s">
        <v>55</v>
      </c>
      <c r="C44" s="51"/>
      <c r="D44" s="117" t="s">
        <v>189</v>
      </c>
    </row>
    <row r="45" spans="1:4" ht="12.75">
      <c r="A45" s="17" t="s">
        <v>16</v>
      </c>
      <c r="B45" s="50" t="s">
        <v>56</v>
      </c>
      <c r="C45" s="54">
        <v>3.35</v>
      </c>
      <c r="D45" s="52" t="s">
        <v>58</v>
      </c>
    </row>
    <row r="46" spans="1:4" ht="33.75">
      <c r="A46" s="17"/>
      <c r="B46" s="60" t="s">
        <v>155</v>
      </c>
      <c r="C46" s="61"/>
      <c r="D46" s="52"/>
    </row>
    <row r="47" spans="1:4" ht="15.75">
      <c r="A47" s="17"/>
      <c r="B47" s="56" t="s">
        <v>31</v>
      </c>
      <c r="C47" s="98">
        <f>C11+C22+C28+C32+C33+C35+C36+C43+C45</f>
        <v>13.399999999999997</v>
      </c>
      <c r="D47" s="52"/>
    </row>
    <row r="48" spans="1:4" ht="12.75">
      <c r="A48" s="17"/>
      <c r="B48" s="56" t="s">
        <v>59</v>
      </c>
      <c r="C48" s="7"/>
      <c r="D48" s="52"/>
    </row>
    <row r="49" spans="1:4" ht="12.75">
      <c r="A49" s="17"/>
      <c r="B49" s="63" t="s">
        <v>113</v>
      </c>
      <c r="C49" s="62">
        <v>0.8</v>
      </c>
      <c r="D49" s="52" t="s">
        <v>30</v>
      </c>
    </row>
    <row r="50" spans="1:4" ht="25.5">
      <c r="A50" s="17"/>
      <c r="B50" s="64" t="s">
        <v>72</v>
      </c>
      <c r="C50" s="103">
        <v>0.32</v>
      </c>
      <c r="D50" s="52" t="s">
        <v>30</v>
      </c>
    </row>
    <row r="52" ht="12.75">
      <c r="B52" s="3" t="s">
        <v>7</v>
      </c>
    </row>
    <row r="53" ht="12.75">
      <c r="B53" t="s">
        <v>8</v>
      </c>
    </row>
    <row r="55" spans="2:4" ht="12.75">
      <c r="B55" t="s">
        <v>9</v>
      </c>
      <c r="D55" t="s">
        <v>10</v>
      </c>
    </row>
  </sheetData>
  <sheetProtection/>
  <mergeCells count="1">
    <mergeCell ref="A2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52"/>
  <sheetViews>
    <sheetView zoomScalePageLayoutView="0" workbookViewId="0" topLeftCell="A1">
      <selection activeCell="F39" sqref="F39"/>
    </sheetView>
  </sheetViews>
  <sheetFormatPr defaultColWidth="9.00390625" defaultRowHeight="12.75"/>
  <cols>
    <col min="2" max="2" width="33.75390625" style="0" customWidth="1"/>
    <col min="3" max="3" width="11.875" style="0" customWidth="1"/>
    <col min="4" max="4" width="15.125" style="0" customWidth="1"/>
    <col min="5" max="5" width="11.875" style="0" customWidth="1"/>
  </cols>
  <sheetData>
    <row r="1" ht="12.75">
      <c r="D1" s="1" t="s">
        <v>4</v>
      </c>
    </row>
    <row r="2" spans="1:4" ht="12.75" customHeight="1">
      <c r="A2" s="137" t="s">
        <v>153</v>
      </c>
      <c r="B2" s="137"/>
      <c r="C2" s="137"/>
      <c r="D2" s="137"/>
    </row>
    <row r="3" spans="1:4" ht="12.75">
      <c r="A3" s="137"/>
      <c r="B3" s="137"/>
      <c r="C3" s="137"/>
      <c r="D3" s="137"/>
    </row>
    <row r="4" spans="2:4" ht="12.75">
      <c r="B4" s="2" t="s">
        <v>282</v>
      </c>
      <c r="C4" s="2"/>
      <c r="D4" s="2"/>
    </row>
    <row r="5" spans="2:4" ht="12.75">
      <c r="B5" s="2"/>
      <c r="C5" s="2"/>
      <c r="D5" s="2"/>
    </row>
    <row r="6" spans="2:4" ht="12.75">
      <c r="B6" s="2"/>
      <c r="C6" s="2"/>
      <c r="D6" s="2"/>
    </row>
    <row r="7" spans="2:4" ht="12.75">
      <c r="B7" s="2"/>
      <c r="C7" s="2"/>
      <c r="D7" s="2"/>
    </row>
    <row r="8" spans="1:4" ht="12.75">
      <c r="A8" s="4"/>
      <c r="B8" s="4"/>
      <c r="C8" s="4"/>
      <c r="D8" s="4"/>
    </row>
    <row r="9" spans="1:4" ht="12.75">
      <c r="A9" s="5"/>
      <c r="B9" s="5"/>
      <c r="C9" s="14" t="s">
        <v>79</v>
      </c>
      <c r="D9" s="5" t="s">
        <v>21</v>
      </c>
    </row>
    <row r="10" spans="1:4" ht="12.75">
      <c r="A10" s="6" t="s">
        <v>0</v>
      </c>
      <c r="B10" s="7" t="s">
        <v>1</v>
      </c>
      <c r="C10" s="6" t="s">
        <v>80</v>
      </c>
      <c r="D10" s="7"/>
    </row>
    <row r="11" spans="1:4" ht="38.25">
      <c r="A11" s="16" t="s">
        <v>12</v>
      </c>
      <c r="B11" s="37" t="s">
        <v>283</v>
      </c>
      <c r="C11" s="27"/>
      <c r="D11" s="23"/>
    </row>
    <row r="12" spans="1:4" ht="76.5">
      <c r="A12" s="68"/>
      <c r="B12" s="65" t="s">
        <v>170</v>
      </c>
      <c r="C12" s="13">
        <f>C13+C14+C15+C16+C17+C18+C19+C20</f>
        <v>3.876</v>
      </c>
      <c r="D12" s="39"/>
    </row>
    <row r="13" spans="1:4" ht="101.25">
      <c r="A13" s="16"/>
      <c r="B13" s="66" t="s">
        <v>156</v>
      </c>
      <c r="C13" s="22">
        <v>1.18</v>
      </c>
      <c r="D13" s="24" t="s">
        <v>30</v>
      </c>
    </row>
    <row r="14" spans="1:4" ht="146.25">
      <c r="A14" s="16"/>
      <c r="B14" s="66" t="s">
        <v>150</v>
      </c>
      <c r="C14" s="22">
        <v>1.12</v>
      </c>
      <c r="D14" s="24" t="s">
        <v>30</v>
      </c>
    </row>
    <row r="15" spans="1:4" ht="101.25">
      <c r="A15" s="33"/>
      <c r="B15" s="66" t="s">
        <v>132</v>
      </c>
      <c r="C15" s="22">
        <v>0.59</v>
      </c>
      <c r="D15" s="24" t="s">
        <v>30</v>
      </c>
    </row>
    <row r="16" spans="1:4" ht="22.5">
      <c r="A16" s="33"/>
      <c r="B16" s="66" t="s">
        <v>86</v>
      </c>
      <c r="C16" s="22">
        <v>0.28</v>
      </c>
      <c r="D16" s="25" t="s">
        <v>40</v>
      </c>
    </row>
    <row r="17" spans="1:4" ht="22.5">
      <c r="A17" s="33"/>
      <c r="B17" s="66" t="s">
        <v>87</v>
      </c>
      <c r="C17" s="22">
        <v>0.266</v>
      </c>
      <c r="D17" s="25" t="s">
        <v>36</v>
      </c>
    </row>
    <row r="18" spans="1:4" ht="45">
      <c r="A18" s="16"/>
      <c r="B18" s="59" t="s">
        <v>88</v>
      </c>
      <c r="C18" s="22">
        <v>0.18</v>
      </c>
      <c r="D18" s="25" t="s">
        <v>24</v>
      </c>
    </row>
    <row r="19" spans="1:4" ht="12.75">
      <c r="A19" s="16"/>
      <c r="B19" s="10" t="s">
        <v>284</v>
      </c>
      <c r="C19" s="22">
        <v>0.23</v>
      </c>
      <c r="D19" s="25" t="s">
        <v>30</v>
      </c>
    </row>
    <row r="20" spans="1:4" ht="33.75">
      <c r="A20" s="17"/>
      <c r="B20" s="10" t="s">
        <v>38</v>
      </c>
      <c r="C20" s="22">
        <v>0.03</v>
      </c>
      <c r="D20" s="81" t="s">
        <v>39</v>
      </c>
    </row>
    <row r="21" spans="1:4" ht="51">
      <c r="A21" s="13" t="s">
        <v>13</v>
      </c>
      <c r="B21" s="20" t="s">
        <v>42</v>
      </c>
      <c r="C21" s="19"/>
      <c r="D21" s="19"/>
    </row>
    <row r="22" spans="1:4" ht="12.75">
      <c r="A22" s="19"/>
      <c r="B22" s="4" t="s">
        <v>3</v>
      </c>
      <c r="C22" s="19"/>
      <c r="D22" s="4"/>
    </row>
    <row r="23" spans="1:4" ht="25.5">
      <c r="A23" s="14"/>
      <c r="B23" s="49" t="s">
        <v>54</v>
      </c>
      <c r="C23" s="7">
        <f>C24+C25+C26</f>
        <v>2.62</v>
      </c>
      <c r="D23" s="42"/>
    </row>
    <row r="24" spans="1:4" ht="22.5">
      <c r="A24" s="14"/>
      <c r="B24" s="66" t="s">
        <v>145</v>
      </c>
      <c r="C24" s="22">
        <v>2.28</v>
      </c>
      <c r="D24" s="24" t="s">
        <v>106</v>
      </c>
    </row>
    <row r="25" spans="1:4" ht="12.75">
      <c r="A25" s="14"/>
      <c r="B25" s="70" t="s">
        <v>146</v>
      </c>
      <c r="C25" s="31">
        <v>0.14</v>
      </c>
      <c r="D25" s="43" t="s">
        <v>30</v>
      </c>
    </row>
    <row r="26" spans="1:4" ht="22.5">
      <c r="A26" s="14"/>
      <c r="B26" s="70" t="s">
        <v>147</v>
      </c>
      <c r="C26" s="31">
        <v>0.2</v>
      </c>
      <c r="D26" s="43" t="s">
        <v>24</v>
      </c>
    </row>
    <row r="27" spans="1:4" ht="38.25">
      <c r="A27" s="7"/>
      <c r="B27" s="28" t="s">
        <v>17</v>
      </c>
      <c r="C27" s="13">
        <v>0.07</v>
      </c>
      <c r="D27" s="44" t="s">
        <v>23</v>
      </c>
    </row>
    <row r="28" spans="1:4" ht="38.25">
      <c r="A28" s="14"/>
      <c r="B28" s="28" t="s">
        <v>27</v>
      </c>
      <c r="C28" s="13">
        <v>0.25</v>
      </c>
      <c r="D28" s="45" t="s">
        <v>24</v>
      </c>
    </row>
    <row r="29" spans="1:4" ht="51">
      <c r="A29" s="16"/>
      <c r="B29" s="30" t="s">
        <v>44</v>
      </c>
      <c r="C29" s="9"/>
      <c r="D29" s="9"/>
    </row>
    <row r="30" spans="1:4" ht="33.75">
      <c r="A30" s="68"/>
      <c r="B30" s="36" t="s">
        <v>47</v>
      </c>
      <c r="C30" s="7">
        <v>0.19</v>
      </c>
      <c r="D30" s="11" t="s">
        <v>46</v>
      </c>
    </row>
    <row r="31" spans="1:4" ht="25.5">
      <c r="A31" s="16"/>
      <c r="B31" s="30" t="s">
        <v>48</v>
      </c>
      <c r="C31" s="13">
        <v>0.244</v>
      </c>
      <c r="D31" s="43" t="s">
        <v>119</v>
      </c>
    </row>
    <row r="32" spans="1:4" ht="22.5">
      <c r="A32" s="17"/>
      <c r="B32" s="66" t="s">
        <v>45</v>
      </c>
      <c r="C32" s="9"/>
      <c r="D32" s="87" t="s">
        <v>24</v>
      </c>
    </row>
    <row r="33" spans="1:4" ht="22.5">
      <c r="A33" s="17"/>
      <c r="B33" s="66" t="s">
        <v>177</v>
      </c>
      <c r="C33" s="9"/>
      <c r="D33" s="87" t="s">
        <v>128</v>
      </c>
    </row>
    <row r="34" spans="1:4" ht="12.75">
      <c r="A34" s="17"/>
      <c r="B34" s="71" t="s">
        <v>50</v>
      </c>
      <c r="C34" s="9"/>
      <c r="D34" s="87" t="s">
        <v>40</v>
      </c>
    </row>
    <row r="35" spans="1:4" ht="12.75">
      <c r="A35" s="82" t="s">
        <v>14</v>
      </c>
      <c r="B35" s="71" t="s">
        <v>53</v>
      </c>
      <c r="C35" s="9"/>
      <c r="D35" s="87" t="s">
        <v>40</v>
      </c>
    </row>
    <row r="36" spans="1:4" ht="12.75">
      <c r="A36" s="13"/>
      <c r="B36" s="71" t="s">
        <v>51</v>
      </c>
      <c r="C36" s="9"/>
      <c r="D36" s="87" t="s">
        <v>40</v>
      </c>
    </row>
    <row r="37" spans="1:4" ht="12.75">
      <c r="A37" s="16"/>
      <c r="B37" s="71" t="s">
        <v>52</v>
      </c>
      <c r="C37" s="9"/>
      <c r="D37" s="87" t="s">
        <v>24</v>
      </c>
    </row>
    <row r="38" spans="1:4" ht="12.75">
      <c r="A38" s="17" t="s">
        <v>15</v>
      </c>
      <c r="B38" s="29" t="s">
        <v>6</v>
      </c>
      <c r="C38" s="55">
        <v>0.44</v>
      </c>
      <c r="D38" s="46"/>
    </row>
    <row r="39" spans="1:4" ht="56.25">
      <c r="A39" s="12"/>
      <c r="B39" s="60" t="s">
        <v>55</v>
      </c>
      <c r="C39" s="51"/>
      <c r="D39" s="117" t="s">
        <v>189</v>
      </c>
    </row>
    <row r="40" spans="1:4" ht="12.75">
      <c r="A40" s="17" t="s">
        <v>16</v>
      </c>
      <c r="B40" s="50" t="s">
        <v>56</v>
      </c>
      <c r="C40" s="54">
        <v>3.5</v>
      </c>
      <c r="D40" s="52" t="s">
        <v>58</v>
      </c>
    </row>
    <row r="41" spans="1:4" ht="33.75">
      <c r="A41" s="9"/>
      <c r="B41" s="60" t="s">
        <v>155</v>
      </c>
      <c r="C41" s="54"/>
      <c r="D41" s="52"/>
    </row>
    <row r="42" spans="1:4" ht="25.5">
      <c r="A42" s="17" t="s">
        <v>18</v>
      </c>
      <c r="B42" s="36" t="s">
        <v>178</v>
      </c>
      <c r="C42" s="54">
        <v>0.79</v>
      </c>
      <c r="D42" s="52" t="s">
        <v>30</v>
      </c>
    </row>
    <row r="43" spans="1:4" ht="15.75">
      <c r="A43" s="8"/>
      <c r="B43" s="82" t="s">
        <v>31</v>
      </c>
      <c r="C43" s="80">
        <f>C12+C23+C27+C28+C30+C31+C38+C40+C42</f>
        <v>11.98</v>
      </c>
      <c r="D43" s="52"/>
    </row>
    <row r="44" spans="1:4" ht="12.75">
      <c r="A44" s="17"/>
      <c r="B44" s="56" t="s">
        <v>59</v>
      </c>
      <c r="C44" s="7"/>
      <c r="D44" s="52"/>
    </row>
    <row r="45" spans="1:4" ht="12.75">
      <c r="A45" s="17"/>
      <c r="B45" s="63" t="s">
        <v>11</v>
      </c>
      <c r="C45" s="62">
        <v>0.72</v>
      </c>
      <c r="D45" s="52" t="s">
        <v>30</v>
      </c>
    </row>
    <row r="46" spans="1:4" ht="12.75">
      <c r="A46" s="17"/>
      <c r="B46" s="63" t="s">
        <v>60</v>
      </c>
      <c r="C46" s="62">
        <v>2.88</v>
      </c>
      <c r="D46" s="52" t="s">
        <v>30</v>
      </c>
    </row>
    <row r="49" ht="12.75">
      <c r="B49" s="3" t="s">
        <v>7</v>
      </c>
    </row>
    <row r="50" ht="12.75">
      <c r="B50" t="s">
        <v>8</v>
      </c>
    </row>
    <row r="52" spans="2:4" ht="12.75">
      <c r="B52" t="s">
        <v>9</v>
      </c>
      <c r="D52" t="s">
        <v>10</v>
      </c>
    </row>
  </sheetData>
  <sheetProtection/>
  <mergeCells count="1">
    <mergeCell ref="A2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selection activeCell="B11" sqref="B11:B14"/>
    </sheetView>
  </sheetViews>
  <sheetFormatPr defaultColWidth="9.00390625" defaultRowHeight="12.75"/>
  <cols>
    <col min="2" max="2" width="33.75390625" style="0" customWidth="1"/>
    <col min="3" max="3" width="11.875" style="0" customWidth="1"/>
    <col min="4" max="4" width="21.25390625" style="0" customWidth="1"/>
    <col min="5" max="5" width="11.875" style="0" customWidth="1"/>
  </cols>
  <sheetData>
    <row r="1" ht="12.75">
      <c r="D1" s="1" t="s">
        <v>4</v>
      </c>
    </row>
    <row r="2" spans="1:4" ht="12.75" customHeight="1">
      <c r="A2" s="137" t="s">
        <v>153</v>
      </c>
      <c r="B2" s="137"/>
      <c r="C2" s="137"/>
      <c r="D2" s="137"/>
    </row>
    <row r="3" spans="1:4" ht="12.75">
      <c r="A3" s="137"/>
      <c r="B3" s="137"/>
      <c r="C3" s="137"/>
      <c r="D3" s="137"/>
    </row>
    <row r="4" spans="2:4" ht="12.75">
      <c r="B4" s="2" t="s">
        <v>246</v>
      </c>
      <c r="C4" s="2"/>
      <c r="D4" s="2"/>
    </row>
    <row r="5" spans="2:4" ht="12.75">
      <c r="B5" s="2"/>
      <c r="C5" s="2"/>
      <c r="D5" s="2"/>
    </row>
    <row r="6" spans="2:4" ht="12.75">
      <c r="B6" s="2"/>
      <c r="C6" s="2"/>
      <c r="D6" s="2"/>
    </row>
    <row r="7" spans="1:4" ht="12.75">
      <c r="A7" s="4"/>
      <c r="B7" s="4"/>
      <c r="C7" s="4"/>
      <c r="D7" s="4"/>
    </row>
    <row r="8" spans="1:4" ht="12.75">
      <c r="A8" s="5"/>
      <c r="B8" s="5"/>
      <c r="C8" s="14" t="s">
        <v>79</v>
      </c>
      <c r="D8" s="5" t="s">
        <v>21</v>
      </c>
    </row>
    <row r="9" spans="1:4" ht="12.75">
      <c r="A9" s="6" t="s">
        <v>0</v>
      </c>
      <c r="B9" s="7" t="s">
        <v>1</v>
      </c>
      <c r="C9" s="6" t="s">
        <v>80</v>
      </c>
      <c r="D9" s="7"/>
    </row>
    <row r="10" spans="1:4" ht="38.25">
      <c r="A10" s="16" t="s">
        <v>12</v>
      </c>
      <c r="B10" s="37" t="s">
        <v>62</v>
      </c>
      <c r="C10" s="27"/>
      <c r="D10" s="23"/>
    </row>
    <row r="11" spans="1:4" ht="76.5">
      <c r="A11" s="68"/>
      <c r="B11" s="65" t="s">
        <v>170</v>
      </c>
      <c r="C11" s="13">
        <f>C12+C13+C14+C15+C16+C17+C18</f>
        <v>2.45</v>
      </c>
      <c r="D11" s="39"/>
    </row>
    <row r="12" spans="1:5" ht="101.25">
      <c r="A12" s="16"/>
      <c r="B12" s="66" t="s">
        <v>156</v>
      </c>
      <c r="C12" s="22">
        <v>0.973</v>
      </c>
      <c r="D12" s="24" t="s">
        <v>30</v>
      </c>
      <c r="E12" s="77"/>
    </row>
    <row r="13" spans="1:4" ht="146.25">
      <c r="A13" s="16"/>
      <c r="B13" s="66" t="s">
        <v>150</v>
      </c>
      <c r="C13" s="22">
        <v>0.833</v>
      </c>
      <c r="D13" s="24" t="s">
        <v>30</v>
      </c>
    </row>
    <row r="14" spans="1:4" ht="101.25">
      <c r="A14" s="33"/>
      <c r="B14" s="66" t="s">
        <v>132</v>
      </c>
      <c r="C14" s="22">
        <v>0.28</v>
      </c>
      <c r="D14" s="24" t="s">
        <v>30</v>
      </c>
    </row>
    <row r="15" spans="1:6" ht="22.5">
      <c r="A15" s="33"/>
      <c r="B15" s="66" t="s">
        <v>86</v>
      </c>
      <c r="C15" s="22">
        <v>0.14</v>
      </c>
      <c r="D15" s="25" t="s">
        <v>247</v>
      </c>
      <c r="F15" s="1"/>
    </row>
    <row r="16" spans="1:4" ht="12.75">
      <c r="A16" s="33"/>
      <c r="B16" s="66" t="s">
        <v>137</v>
      </c>
      <c r="C16" s="22">
        <v>0.098</v>
      </c>
      <c r="D16" s="25" t="s">
        <v>30</v>
      </c>
    </row>
    <row r="17" spans="1:4" ht="45">
      <c r="A17" s="16"/>
      <c r="B17" s="59" t="s">
        <v>88</v>
      </c>
      <c r="C17" s="22">
        <v>0.105</v>
      </c>
      <c r="D17" s="25" t="s">
        <v>24</v>
      </c>
    </row>
    <row r="18" spans="1:4" ht="22.5">
      <c r="A18" s="17"/>
      <c r="B18" s="96" t="s">
        <v>103</v>
      </c>
      <c r="C18" s="22">
        <v>0.021</v>
      </c>
      <c r="D18" s="24" t="s">
        <v>91</v>
      </c>
    </row>
    <row r="19" spans="1:4" ht="51">
      <c r="A19" s="13" t="s">
        <v>13</v>
      </c>
      <c r="B19" s="20" t="s">
        <v>138</v>
      </c>
      <c r="C19" s="19"/>
      <c r="D19" s="19"/>
    </row>
    <row r="20" spans="1:4" ht="12.75">
      <c r="A20" s="19"/>
      <c r="B20" s="15" t="s">
        <v>67</v>
      </c>
      <c r="C20" s="19"/>
      <c r="D20" s="19"/>
    </row>
    <row r="21" spans="1:4" ht="12.75">
      <c r="A21" s="14"/>
      <c r="B21" s="57" t="s">
        <v>139</v>
      </c>
      <c r="C21" s="7">
        <f>C22+C23+C24+C25</f>
        <v>2.254</v>
      </c>
      <c r="D21" s="7"/>
    </row>
    <row r="22" spans="1:4" ht="22.5">
      <c r="A22" s="14"/>
      <c r="B22" s="69" t="s">
        <v>64</v>
      </c>
      <c r="C22" s="26">
        <v>0.973</v>
      </c>
      <c r="D22" s="26" t="s">
        <v>117</v>
      </c>
    </row>
    <row r="23" spans="1:4" ht="12.75">
      <c r="A23" s="14"/>
      <c r="B23" s="69" t="s">
        <v>28</v>
      </c>
      <c r="C23" s="40">
        <v>1.036</v>
      </c>
      <c r="D23" s="40" t="s">
        <v>75</v>
      </c>
    </row>
    <row r="24" spans="1:4" ht="12.75">
      <c r="A24" s="14"/>
      <c r="B24" s="69" t="s">
        <v>65</v>
      </c>
      <c r="C24" s="40">
        <v>0.105</v>
      </c>
      <c r="D24" s="40" t="s">
        <v>112</v>
      </c>
    </row>
    <row r="25" spans="1:4" ht="12.75">
      <c r="A25" s="7"/>
      <c r="B25" s="69" t="s">
        <v>248</v>
      </c>
      <c r="C25" s="40">
        <v>0.14</v>
      </c>
      <c r="D25" s="40" t="s">
        <v>30</v>
      </c>
    </row>
    <row r="26" spans="1:4" ht="12.75">
      <c r="A26" s="14"/>
      <c r="B26" s="4" t="s">
        <v>68</v>
      </c>
      <c r="C26" s="19"/>
      <c r="D26" s="4"/>
    </row>
    <row r="27" spans="1:4" ht="12.75">
      <c r="A27" s="16"/>
      <c r="B27" s="49" t="s">
        <v>140</v>
      </c>
      <c r="C27" s="7">
        <f>C28+C29+C30</f>
        <v>1.743</v>
      </c>
      <c r="D27" s="42"/>
    </row>
    <row r="28" spans="1:4" ht="22.5">
      <c r="A28" s="68"/>
      <c r="B28" s="66" t="s">
        <v>249</v>
      </c>
      <c r="C28" s="22">
        <v>1.61</v>
      </c>
      <c r="D28" s="24" t="s">
        <v>106</v>
      </c>
    </row>
    <row r="29" spans="1:4" ht="12.75">
      <c r="A29" s="16"/>
      <c r="B29" s="70" t="s">
        <v>248</v>
      </c>
      <c r="C29" s="31">
        <v>0.077</v>
      </c>
      <c r="D29" s="43" t="s">
        <v>30</v>
      </c>
    </row>
    <row r="30" spans="1:4" ht="22.5">
      <c r="A30" s="17"/>
      <c r="B30" s="70" t="s">
        <v>250</v>
      </c>
      <c r="C30" s="31">
        <v>0.056</v>
      </c>
      <c r="D30" s="43" t="s">
        <v>24</v>
      </c>
    </row>
    <row r="31" spans="1:4" ht="25.5">
      <c r="A31" s="17"/>
      <c r="B31" s="28" t="s">
        <v>133</v>
      </c>
      <c r="C31" s="13">
        <v>0.056</v>
      </c>
      <c r="D31" s="44" t="s">
        <v>23</v>
      </c>
    </row>
    <row r="32" spans="1:4" ht="25.5">
      <c r="A32" s="17"/>
      <c r="B32" s="28" t="s">
        <v>134</v>
      </c>
      <c r="C32" s="13">
        <v>0.161</v>
      </c>
      <c r="D32" s="45" t="s">
        <v>24</v>
      </c>
    </row>
    <row r="33" spans="1:4" ht="51">
      <c r="A33" s="82" t="s">
        <v>14</v>
      </c>
      <c r="B33" s="30" t="s">
        <v>44</v>
      </c>
      <c r="C33" s="9"/>
      <c r="D33" s="9"/>
    </row>
    <row r="34" spans="1:4" ht="25.5">
      <c r="A34" s="13"/>
      <c r="B34" s="36" t="s">
        <v>47</v>
      </c>
      <c r="C34" s="7">
        <v>0.07</v>
      </c>
      <c r="D34" s="11" t="s">
        <v>46</v>
      </c>
    </row>
    <row r="35" spans="1:4" ht="25.5">
      <c r="A35" s="16"/>
      <c r="B35" s="30" t="s">
        <v>48</v>
      </c>
      <c r="C35" s="13">
        <v>0.371</v>
      </c>
      <c r="D35" s="43"/>
    </row>
    <row r="36" spans="1:4" ht="22.5">
      <c r="A36" s="72"/>
      <c r="B36" s="66" t="s">
        <v>45</v>
      </c>
      <c r="C36" s="9"/>
      <c r="D36" s="87" t="s">
        <v>24</v>
      </c>
    </row>
    <row r="37" spans="1:4" ht="22.5">
      <c r="A37" s="12"/>
      <c r="B37" s="66" t="s">
        <v>251</v>
      </c>
      <c r="C37" s="9"/>
      <c r="D37" s="87" t="s">
        <v>128</v>
      </c>
    </row>
    <row r="38" spans="1:4" ht="12.75">
      <c r="A38" s="12"/>
      <c r="B38" s="71" t="s">
        <v>50</v>
      </c>
      <c r="C38" s="9"/>
      <c r="D38" s="87" t="s">
        <v>40</v>
      </c>
    </row>
    <row r="39" spans="1:4" ht="12.75">
      <c r="A39" s="12"/>
      <c r="B39" s="71" t="s">
        <v>53</v>
      </c>
      <c r="C39" s="9"/>
      <c r="D39" s="87" t="s">
        <v>40</v>
      </c>
    </row>
    <row r="40" spans="1:6" ht="12.75">
      <c r="A40" s="12"/>
      <c r="B40" s="71" t="s">
        <v>142</v>
      </c>
      <c r="C40" s="9"/>
      <c r="D40" s="87" t="s">
        <v>40</v>
      </c>
      <c r="F40" s="77"/>
    </row>
    <row r="41" spans="1:4" ht="12.75">
      <c r="A41" s="12"/>
      <c r="B41" s="71" t="s">
        <v>143</v>
      </c>
      <c r="C41" s="9"/>
      <c r="D41" s="87" t="s">
        <v>40</v>
      </c>
    </row>
    <row r="42" spans="1:4" ht="12.75">
      <c r="A42" s="73"/>
      <c r="B42" s="71" t="s">
        <v>144</v>
      </c>
      <c r="C42" s="9"/>
      <c r="D42" s="87" t="s">
        <v>24</v>
      </c>
    </row>
    <row r="43" spans="1:4" ht="12.75">
      <c r="A43" s="17" t="s">
        <v>15</v>
      </c>
      <c r="B43" s="29" t="s">
        <v>6</v>
      </c>
      <c r="C43" s="55">
        <v>0.175</v>
      </c>
      <c r="D43" s="46"/>
    </row>
    <row r="44" spans="1:4" ht="45">
      <c r="A44" s="17"/>
      <c r="B44" s="60" t="s">
        <v>55</v>
      </c>
      <c r="C44" s="51"/>
      <c r="D44" s="117" t="s">
        <v>189</v>
      </c>
    </row>
    <row r="45" spans="1:4" ht="12.75">
      <c r="A45" s="17" t="s">
        <v>16</v>
      </c>
      <c r="B45" s="50" t="s">
        <v>56</v>
      </c>
      <c r="C45" s="54">
        <v>0</v>
      </c>
      <c r="D45" s="52" t="s">
        <v>58</v>
      </c>
    </row>
    <row r="46" spans="1:4" ht="33.75">
      <c r="A46" s="17"/>
      <c r="B46" s="60" t="s">
        <v>155</v>
      </c>
      <c r="C46" s="61"/>
      <c r="D46" s="52"/>
    </row>
    <row r="47" spans="1:4" ht="12.75">
      <c r="A47" s="17" t="s">
        <v>18</v>
      </c>
      <c r="B47" s="50" t="s">
        <v>113</v>
      </c>
      <c r="C47" s="94">
        <v>0.62</v>
      </c>
      <c r="D47" s="52" t="s">
        <v>30</v>
      </c>
    </row>
    <row r="48" spans="1:5" ht="25.5">
      <c r="A48" s="17" t="s">
        <v>19</v>
      </c>
      <c r="B48" s="95" t="s">
        <v>90</v>
      </c>
      <c r="C48" s="94">
        <v>2.5</v>
      </c>
      <c r="D48" s="52" t="s">
        <v>30</v>
      </c>
      <c r="E48" s="77"/>
    </row>
    <row r="49" spans="1:4" ht="15.75">
      <c r="A49" s="17"/>
      <c r="B49" s="56" t="s">
        <v>31</v>
      </c>
      <c r="C49" s="80">
        <f>C11+C21+C27+C31+C32+C34+C35+C43+C45+C47+C48</f>
        <v>10.4</v>
      </c>
      <c r="D49" s="52"/>
    </row>
    <row r="51" ht="12.75">
      <c r="B51" s="3" t="s">
        <v>7</v>
      </c>
    </row>
    <row r="52" ht="12.75">
      <c r="B52" t="s">
        <v>8</v>
      </c>
    </row>
    <row r="53" ht="20.25" customHeight="1"/>
    <row r="54" spans="2:4" ht="20.25" customHeight="1">
      <c r="B54" t="s">
        <v>9</v>
      </c>
      <c r="D54" t="s">
        <v>10</v>
      </c>
    </row>
  </sheetData>
  <sheetProtection/>
  <mergeCells count="1">
    <mergeCell ref="A2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44"/>
  <sheetViews>
    <sheetView zoomScalePageLayoutView="0" workbookViewId="0" topLeftCell="A1">
      <selection activeCell="G18" sqref="G18"/>
    </sheetView>
  </sheetViews>
  <sheetFormatPr defaultColWidth="9.00390625" defaultRowHeight="12.75"/>
  <cols>
    <col min="2" max="2" width="27.75390625" style="0" customWidth="1"/>
    <col min="3" max="3" width="15.25390625" style="0" customWidth="1"/>
    <col min="4" max="4" width="26.375" style="0" customWidth="1"/>
    <col min="7" max="7" width="28.875" style="0" customWidth="1"/>
    <col min="9" max="9" width="25.375" style="0" customWidth="1"/>
  </cols>
  <sheetData>
    <row r="2" ht="12.75">
      <c r="D2" s="1" t="s">
        <v>4</v>
      </c>
    </row>
    <row r="3" ht="12.75">
      <c r="D3" s="1"/>
    </row>
    <row r="5" spans="2:4" ht="12.75">
      <c r="B5" s="2" t="s">
        <v>202</v>
      </c>
      <c r="C5" s="2"/>
      <c r="D5" s="2"/>
    </row>
    <row r="6" spans="2:4" ht="12.75">
      <c r="B6" s="2" t="s">
        <v>230</v>
      </c>
      <c r="C6" s="2"/>
      <c r="D6" s="2"/>
    </row>
    <row r="7" spans="2:4" ht="12.75">
      <c r="B7" s="2" t="s">
        <v>235</v>
      </c>
      <c r="C7" s="2"/>
      <c r="D7" s="2"/>
    </row>
    <row r="8" spans="2:4" ht="12.75">
      <c r="B8" s="2"/>
      <c r="C8" s="2"/>
      <c r="D8" s="2"/>
    </row>
    <row r="9" spans="2:4" ht="12.75">
      <c r="B9" s="1"/>
      <c r="C9" s="1"/>
      <c r="D9" s="1"/>
    </row>
    <row r="10" spans="1:4" ht="12.75">
      <c r="A10" s="4"/>
      <c r="B10" s="4"/>
      <c r="C10" s="4"/>
      <c r="D10" s="4"/>
    </row>
    <row r="11" spans="1:4" ht="12.75">
      <c r="A11" s="5"/>
      <c r="B11" s="5"/>
      <c r="C11" s="5"/>
      <c r="D11" s="5" t="s">
        <v>206</v>
      </c>
    </row>
    <row r="12" spans="1:4" ht="12.75">
      <c r="A12" s="6" t="s">
        <v>0</v>
      </c>
      <c r="B12" s="7" t="s">
        <v>1</v>
      </c>
      <c r="C12" s="6" t="s">
        <v>2</v>
      </c>
      <c r="D12" s="7" t="s">
        <v>207</v>
      </c>
    </row>
    <row r="13" spans="1:4" ht="12.75">
      <c r="A13" s="4"/>
      <c r="B13" s="120" t="s">
        <v>3</v>
      </c>
      <c r="C13" s="4"/>
      <c r="D13" s="4"/>
    </row>
    <row r="14" spans="1:4" ht="12.75">
      <c r="A14" s="121">
        <v>1</v>
      </c>
      <c r="B14" s="84" t="s">
        <v>81</v>
      </c>
      <c r="C14" s="84">
        <v>1.12</v>
      </c>
      <c r="D14" s="85">
        <v>6611</v>
      </c>
    </row>
    <row r="15" spans="1:4" ht="12.75">
      <c r="A15" s="122"/>
      <c r="B15" s="123" t="s">
        <v>211</v>
      </c>
      <c r="C15" s="123"/>
      <c r="D15" s="123"/>
    </row>
    <row r="16" spans="1:4" ht="12.75">
      <c r="A16" s="122">
        <v>2</v>
      </c>
      <c r="B16" s="123" t="s">
        <v>212</v>
      </c>
      <c r="C16" s="123">
        <v>1.67</v>
      </c>
      <c r="D16" s="124">
        <v>9882.14</v>
      </c>
    </row>
    <row r="17" spans="1:4" ht="12.75">
      <c r="A17" s="125"/>
      <c r="B17" s="126" t="s">
        <v>213</v>
      </c>
      <c r="C17" s="120"/>
      <c r="D17" s="120"/>
    </row>
    <row r="18" spans="1:4" ht="12.75">
      <c r="A18" s="121">
        <v>3</v>
      </c>
      <c r="B18" s="127" t="s">
        <v>214</v>
      </c>
      <c r="C18" s="84">
        <v>0.18</v>
      </c>
      <c r="D18" s="84">
        <v>1072</v>
      </c>
    </row>
    <row r="19" spans="1:4" ht="12.75">
      <c r="A19" s="121">
        <v>4</v>
      </c>
      <c r="B19" s="127" t="s">
        <v>105</v>
      </c>
      <c r="C19" s="84">
        <v>0.29</v>
      </c>
      <c r="D19" s="84">
        <v>1747.84</v>
      </c>
    </row>
    <row r="20" spans="1:4" ht="12.75">
      <c r="A20" s="121">
        <v>5</v>
      </c>
      <c r="B20" s="127" t="s">
        <v>83</v>
      </c>
      <c r="C20" s="84">
        <v>0.15</v>
      </c>
      <c r="D20" s="85">
        <v>883</v>
      </c>
    </row>
    <row r="21" spans="1:4" ht="12.75">
      <c r="A21" s="128">
        <v>6</v>
      </c>
      <c r="B21" s="129" t="s">
        <v>82</v>
      </c>
      <c r="C21" s="89">
        <v>0.13</v>
      </c>
      <c r="D21" s="88">
        <v>771.32</v>
      </c>
    </row>
    <row r="22" spans="1:4" ht="12.75">
      <c r="A22" s="8">
        <v>7</v>
      </c>
      <c r="B22" s="129" t="s">
        <v>6</v>
      </c>
      <c r="C22" s="129">
        <v>0.35</v>
      </c>
      <c r="D22" s="130">
        <v>2074.69</v>
      </c>
    </row>
    <row r="23" spans="1:4" ht="12.75">
      <c r="A23" s="4"/>
      <c r="B23" s="126" t="s">
        <v>215</v>
      </c>
      <c r="C23" s="4"/>
      <c r="D23" s="4"/>
    </row>
    <row r="24" spans="1:4" ht="12.75">
      <c r="A24" s="121">
        <v>8</v>
      </c>
      <c r="B24" s="127" t="s">
        <v>216</v>
      </c>
      <c r="C24" s="127">
        <v>0.26</v>
      </c>
      <c r="D24" s="131">
        <v>1528.13</v>
      </c>
    </row>
    <row r="25" spans="1:4" ht="12.75">
      <c r="A25" s="4"/>
      <c r="B25" s="126" t="s">
        <v>211</v>
      </c>
      <c r="C25" s="4"/>
      <c r="D25" s="4"/>
    </row>
    <row r="26" spans="1:4" ht="12.75">
      <c r="A26" s="5"/>
      <c r="B26" s="133" t="s">
        <v>217</v>
      </c>
      <c r="C26" s="5"/>
      <c r="D26" s="5"/>
    </row>
    <row r="27" spans="1:4" ht="12.75">
      <c r="A27" s="5"/>
      <c r="B27" s="133" t="s">
        <v>218</v>
      </c>
      <c r="C27" s="5"/>
      <c r="D27" s="5"/>
    </row>
    <row r="28" spans="1:4" ht="12.75">
      <c r="A28" s="5"/>
      <c r="B28" s="133" t="s">
        <v>219</v>
      </c>
      <c r="C28" s="5"/>
      <c r="D28" s="5"/>
    </row>
    <row r="29" spans="1:4" ht="12.75">
      <c r="A29" s="5"/>
      <c r="B29" s="133" t="s">
        <v>220</v>
      </c>
      <c r="C29" s="5"/>
      <c r="D29" s="5"/>
    </row>
    <row r="30" spans="1:4" ht="12.75">
      <c r="A30" s="128">
        <v>9</v>
      </c>
      <c r="B30" s="127" t="s">
        <v>221</v>
      </c>
      <c r="C30" s="84">
        <v>0.06</v>
      </c>
      <c r="D30" s="85">
        <v>355.66</v>
      </c>
    </row>
    <row r="31" spans="1:4" ht="12.75">
      <c r="A31" s="4"/>
      <c r="B31" s="126" t="s">
        <v>222</v>
      </c>
      <c r="C31" s="120"/>
      <c r="D31" s="4"/>
    </row>
    <row r="32" spans="1:4" ht="12.75">
      <c r="A32" s="5"/>
      <c r="B32" s="133" t="s">
        <v>223</v>
      </c>
      <c r="C32" s="5"/>
      <c r="D32" s="5"/>
    </row>
    <row r="33" spans="1:4" ht="12.75">
      <c r="A33" s="121">
        <v>10</v>
      </c>
      <c r="B33" s="127" t="s">
        <v>224</v>
      </c>
      <c r="C33" s="84">
        <v>1.54</v>
      </c>
      <c r="D33" s="84">
        <v>9119.18</v>
      </c>
    </row>
    <row r="34" spans="1:4" ht="12.75">
      <c r="A34" s="128">
        <v>11</v>
      </c>
      <c r="B34" s="89" t="s">
        <v>225</v>
      </c>
      <c r="C34" s="89">
        <v>0.66</v>
      </c>
      <c r="D34" s="88">
        <v>3951.65</v>
      </c>
    </row>
    <row r="35" spans="3:4" ht="12.75">
      <c r="C35" s="2">
        <f>C14+C16+C18+C19+C20+C21+C22+C24+C30+C33+C34</f>
        <v>6.41</v>
      </c>
      <c r="D35" s="79">
        <f>D14+D16+D18+D19+D20+D21+D22+D24+D30+D33+D34</f>
        <v>37996.61</v>
      </c>
    </row>
    <row r="37" ht="12.75">
      <c r="B37" s="3" t="s">
        <v>7</v>
      </c>
    </row>
    <row r="39" ht="12.75">
      <c r="B39" t="s">
        <v>226</v>
      </c>
    </row>
    <row r="40" spans="2:4" ht="12.75">
      <c r="B40" t="s">
        <v>227</v>
      </c>
      <c r="D40" t="s">
        <v>228</v>
      </c>
    </row>
    <row r="42" ht="12.75">
      <c r="B42" t="s">
        <v>8</v>
      </c>
    </row>
    <row r="44" spans="2:4" ht="12.75">
      <c r="B44" t="s">
        <v>9</v>
      </c>
      <c r="D44" t="s">
        <v>10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D4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2" max="2" width="27.75390625" style="0" customWidth="1"/>
    <col min="3" max="3" width="15.25390625" style="0" customWidth="1"/>
    <col min="4" max="4" width="26.375" style="0" customWidth="1"/>
    <col min="7" max="7" width="28.875" style="0" customWidth="1"/>
    <col min="9" max="9" width="25.375" style="0" customWidth="1"/>
  </cols>
  <sheetData>
    <row r="2" ht="12.75">
      <c r="D2" s="1" t="s">
        <v>4</v>
      </c>
    </row>
    <row r="3" ht="12.75">
      <c r="D3" s="1"/>
    </row>
    <row r="5" spans="2:4" ht="12.75">
      <c r="B5" s="2" t="s">
        <v>202</v>
      </c>
      <c r="C5" s="2"/>
      <c r="D5" s="2"/>
    </row>
    <row r="6" spans="2:4" ht="12.75">
      <c r="B6" s="2" t="s">
        <v>230</v>
      </c>
      <c r="C6" s="2"/>
      <c r="D6" s="2"/>
    </row>
    <row r="7" spans="2:4" ht="12.75">
      <c r="B7" s="2" t="s">
        <v>271</v>
      </c>
      <c r="C7" s="2"/>
      <c r="D7" s="2"/>
    </row>
    <row r="8" spans="2:4" ht="12.75">
      <c r="B8" s="2"/>
      <c r="C8" s="2"/>
      <c r="D8" s="2"/>
    </row>
    <row r="9" spans="2:4" ht="12.75">
      <c r="B9" s="1"/>
      <c r="C9" s="1"/>
      <c r="D9" s="1"/>
    </row>
    <row r="10" spans="1:4" ht="12.75">
      <c r="A10" s="4"/>
      <c r="B10" s="4"/>
      <c r="C10" s="4"/>
      <c r="D10" s="4"/>
    </row>
    <row r="11" spans="1:4" ht="12.75">
      <c r="A11" s="5"/>
      <c r="B11" s="5"/>
      <c r="C11" s="5"/>
      <c r="D11" s="5" t="s">
        <v>206</v>
      </c>
    </row>
    <row r="12" spans="1:4" ht="12.75">
      <c r="A12" s="6" t="s">
        <v>0</v>
      </c>
      <c r="B12" s="7" t="s">
        <v>1</v>
      </c>
      <c r="C12" s="6" t="s">
        <v>2</v>
      </c>
      <c r="D12" s="7" t="s">
        <v>207</v>
      </c>
    </row>
    <row r="13" spans="1:4" ht="12.75">
      <c r="A13" s="4"/>
      <c r="B13" s="120" t="s">
        <v>3</v>
      </c>
      <c r="C13" s="4"/>
      <c r="D13" s="4"/>
    </row>
    <row r="14" spans="1:4" ht="12.75">
      <c r="A14" s="121">
        <v>1</v>
      </c>
      <c r="B14" s="84" t="s">
        <v>81</v>
      </c>
      <c r="C14" s="84">
        <v>1.44</v>
      </c>
      <c r="D14" s="85">
        <f>C14*4515.13</f>
        <v>6501.7872</v>
      </c>
    </row>
    <row r="15" spans="1:4" ht="12.75">
      <c r="A15" s="122"/>
      <c r="B15" s="123" t="s">
        <v>211</v>
      </c>
      <c r="C15" s="123"/>
      <c r="D15" s="85"/>
    </row>
    <row r="16" spans="1:4" ht="12.75">
      <c r="A16" s="122">
        <v>2</v>
      </c>
      <c r="B16" s="123" t="s">
        <v>212</v>
      </c>
      <c r="C16" s="123">
        <v>2.08</v>
      </c>
      <c r="D16" s="85">
        <f>C16*4515.13+17.45</f>
        <v>9408.9204</v>
      </c>
    </row>
    <row r="17" spans="1:4" ht="12.75">
      <c r="A17" s="125"/>
      <c r="B17" s="126" t="s">
        <v>213</v>
      </c>
      <c r="C17" s="120"/>
      <c r="D17" s="85"/>
    </row>
    <row r="18" spans="1:4" ht="12.75">
      <c r="A18" s="121">
        <v>3</v>
      </c>
      <c r="B18" s="127" t="s">
        <v>214</v>
      </c>
      <c r="C18" s="85">
        <v>0.23</v>
      </c>
      <c r="D18" s="85">
        <f>C18*4515.13</f>
        <v>1038.4799</v>
      </c>
    </row>
    <row r="19" spans="1:4" ht="12.75">
      <c r="A19" s="121">
        <v>4</v>
      </c>
      <c r="B19" s="127" t="s">
        <v>105</v>
      </c>
      <c r="C19" s="84">
        <v>0.27</v>
      </c>
      <c r="D19" s="85">
        <f>C19*4515.13</f>
        <v>1219.0851</v>
      </c>
    </row>
    <row r="20" spans="1:4" ht="12.75">
      <c r="A20" s="121">
        <v>5</v>
      </c>
      <c r="B20" s="127" t="s">
        <v>83</v>
      </c>
      <c r="C20" s="84">
        <v>0.11</v>
      </c>
      <c r="D20" s="85">
        <f>C20*4515.13</f>
        <v>496.6643</v>
      </c>
    </row>
    <row r="21" spans="1:4" ht="12.75">
      <c r="A21" s="128">
        <v>6</v>
      </c>
      <c r="B21" s="129" t="s">
        <v>82</v>
      </c>
      <c r="C21" s="89">
        <v>0.07</v>
      </c>
      <c r="D21" s="85">
        <f>C21*4515.13</f>
        <v>316.05910000000006</v>
      </c>
    </row>
    <row r="22" spans="1:4" ht="12.75">
      <c r="A22" s="8">
        <v>7</v>
      </c>
      <c r="B22" s="129" t="s">
        <v>6</v>
      </c>
      <c r="C22" s="129">
        <v>0.25</v>
      </c>
      <c r="D22" s="85">
        <f>C22*4515.13</f>
        <v>1128.7825</v>
      </c>
    </row>
    <row r="23" spans="1:4" ht="12.75">
      <c r="A23" s="4"/>
      <c r="B23" s="126" t="s">
        <v>215</v>
      </c>
      <c r="C23" s="4"/>
      <c r="D23" s="85"/>
    </row>
    <row r="24" spans="1:4" ht="12.75">
      <c r="A24" s="121">
        <v>8</v>
      </c>
      <c r="B24" s="127" t="s">
        <v>216</v>
      </c>
      <c r="C24" s="127">
        <v>0</v>
      </c>
      <c r="D24" s="131">
        <v>0</v>
      </c>
    </row>
    <row r="25" spans="1:4" ht="12.75">
      <c r="A25" s="4"/>
      <c r="B25" s="126" t="s">
        <v>211</v>
      </c>
      <c r="C25" s="4"/>
      <c r="D25" s="4"/>
    </row>
    <row r="26" spans="1:4" ht="12.75">
      <c r="A26" s="5"/>
      <c r="B26" s="133" t="s">
        <v>217</v>
      </c>
      <c r="C26" s="5"/>
      <c r="D26" s="5"/>
    </row>
    <row r="27" spans="1:4" ht="12.75">
      <c r="A27" s="5"/>
      <c r="B27" s="133" t="s">
        <v>218</v>
      </c>
      <c r="C27" s="5"/>
      <c r="D27" s="5"/>
    </row>
    <row r="28" spans="1:4" ht="12.75">
      <c r="A28" s="5"/>
      <c r="B28" s="133" t="s">
        <v>219</v>
      </c>
      <c r="C28" s="5"/>
      <c r="D28" s="5"/>
    </row>
    <row r="29" spans="1:4" ht="12.75">
      <c r="A29" s="5"/>
      <c r="B29" s="133" t="s">
        <v>220</v>
      </c>
      <c r="C29" s="5"/>
      <c r="D29" s="5"/>
    </row>
    <row r="30" spans="1:4" ht="12.75">
      <c r="A30" s="128">
        <v>9</v>
      </c>
      <c r="B30" s="127" t="s">
        <v>221</v>
      </c>
      <c r="C30" s="84">
        <v>0.03</v>
      </c>
      <c r="D30" s="85">
        <v>135</v>
      </c>
    </row>
    <row r="31" spans="1:4" ht="12.75">
      <c r="A31" s="4"/>
      <c r="B31" s="126" t="s">
        <v>222</v>
      </c>
      <c r="C31" s="120"/>
      <c r="D31" s="85"/>
    </row>
    <row r="32" spans="1:4" ht="12.75">
      <c r="A32" s="5"/>
      <c r="B32" s="133" t="s">
        <v>223</v>
      </c>
      <c r="C32" s="5"/>
      <c r="D32" s="85"/>
    </row>
    <row r="33" spans="1:4" ht="12.75">
      <c r="A33" s="121">
        <v>10</v>
      </c>
      <c r="B33" s="127" t="s">
        <v>224</v>
      </c>
      <c r="C33" s="84">
        <v>1.53</v>
      </c>
      <c r="D33" s="85">
        <v>6946</v>
      </c>
    </row>
    <row r="34" spans="1:4" ht="12.75">
      <c r="A34" s="128">
        <v>11</v>
      </c>
      <c r="B34" s="89" t="s">
        <v>225</v>
      </c>
      <c r="C34" s="89">
        <v>0.4</v>
      </c>
      <c r="D34" s="85">
        <f>C34*4378</f>
        <v>1751.2</v>
      </c>
    </row>
    <row r="35" spans="3:4" ht="12.75">
      <c r="C35" s="79">
        <f>C14+C16+C18+C19+C20+C21+C22+C24+C30+C33+C34</f>
        <v>6.410000000000001</v>
      </c>
      <c r="D35" s="79">
        <f>D14+D16+D18+D19+D20+D21+D22+D24+D30+D33+D34</f>
        <v>28941.9785</v>
      </c>
    </row>
    <row r="37" ht="12.75">
      <c r="B37" s="3" t="s">
        <v>7</v>
      </c>
    </row>
    <row r="39" ht="12.75">
      <c r="B39" t="s">
        <v>226</v>
      </c>
    </row>
    <row r="40" spans="2:4" ht="12.75">
      <c r="B40" t="s">
        <v>227</v>
      </c>
      <c r="D40" t="s">
        <v>228</v>
      </c>
    </row>
    <row r="42" ht="12.75">
      <c r="B42" t="s">
        <v>8</v>
      </c>
    </row>
    <row r="44" spans="2:4" ht="12.75">
      <c r="B44" t="s">
        <v>9</v>
      </c>
      <c r="D44" t="s">
        <v>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53"/>
  <sheetViews>
    <sheetView zoomScalePageLayoutView="0" workbookViewId="0" topLeftCell="A1">
      <selection activeCell="A43" sqref="A43"/>
    </sheetView>
  </sheetViews>
  <sheetFormatPr defaultColWidth="9.00390625" defaultRowHeight="12.75"/>
  <cols>
    <col min="2" max="2" width="39.375" style="0" customWidth="1"/>
    <col min="3" max="3" width="16.875" style="0" customWidth="1"/>
    <col min="4" max="4" width="21.875" style="0" customWidth="1"/>
    <col min="5" max="5" width="11.875" style="0" customWidth="1"/>
  </cols>
  <sheetData>
    <row r="1" ht="12.75">
      <c r="D1" s="1" t="s">
        <v>4</v>
      </c>
    </row>
    <row r="2" spans="1:4" ht="12.75" customHeight="1">
      <c r="A2" s="137" t="s">
        <v>153</v>
      </c>
      <c r="B2" s="137"/>
      <c r="C2" s="137"/>
      <c r="D2" s="137"/>
    </row>
    <row r="3" spans="1:4" ht="12.75">
      <c r="A3" s="137"/>
      <c r="B3" s="137"/>
      <c r="C3" s="137"/>
      <c r="D3" s="137"/>
    </row>
    <row r="4" spans="2:4" ht="12.75">
      <c r="B4" s="2" t="s">
        <v>270</v>
      </c>
      <c r="C4" s="2"/>
      <c r="D4" s="2"/>
    </row>
    <row r="5" spans="2:4" ht="12.75">
      <c r="B5" s="2"/>
      <c r="C5" s="2"/>
      <c r="D5" s="2"/>
    </row>
    <row r="6" spans="2:4" ht="12.75">
      <c r="B6" s="2"/>
      <c r="C6" s="2"/>
      <c r="D6" s="2"/>
    </row>
    <row r="7" spans="2:4" ht="12.75">
      <c r="B7" s="2"/>
      <c r="C7" s="2"/>
      <c r="D7" s="2"/>
    </row>
    <row r="8" spans="1:4" ht="12.75">
      <c r="A8" s="4"/>
      <c r="B8" s="4"/>
      <c r="C8" s="4"/>
      <c r="D8" s="4"/>
    </row>
    <row r="9" spans="1:4" ht="12.75">
      <c r="A9" s="5"/>
      <c r="B9" s="5"/>
      <c r="C9" s="14" t="s">
        <v>79</v>
      </c>
      <c r="D9" s="5" t="s">
        <v>21</v>
      </c>
    </row>
    <row r="10" spans="1:4" ht="12.75">
      <c r="A10" s="6" t="s">
        <v>0</v>
      </c>
      <c r="B10" s="7" t="s">
        <v>1</v>
      </c>
      <c r="C10" s="6" t="s">
        <v>80</v>
      </c>
      <c r="D10" s="7"/>
    </row>
    <row r="11" spans="1:4" ht="25.5">
      <c r="A11" s="16" t="s">
        <v>12</v>
      </c>
      <c r="B11" s="37" t="s">
        <v>62</v>
      </c>
      <c r="C11" s="27"/>
      <c r="D11" s="23"/>
    </row>
    <row r="12" spans="1:4" ht="63.75">
      <c r="A12" s="68"/>
      <c r="B12" s="65" t="s">
        <v>170</v>
      </c>
      <c r="C12" s="13">
        <f>C13+C14+C15+C16</f>
        <v>2.32</v>
      </c>
      <c r="D12" s="39"/>
    </row>
    <row r="13" spans="1:4" ht="78.75">
      <c r="A13" s="16"/>
      <c r="B13" s="66" t="s">
        <v>156</v>
      </c>
      <c r="C13" s="22">
        <v>0.9</v>
      </c>
      <c r="D13" s="24" t="s">
        <v>30</v>
      </c>
    </row>
    <row r="14" spans="1:4" ht="112.5">
      <c r="A14" s="16"/>
      <c r="B14" s="66" t="s">
        <v>150</v>
      </c>
      <c r="C14" s="22">
        <v>0.89</v>
      </c>
      <c r="D14" s="24" t="s">
        <v>30</v>
      </c>
    </row>
    <row r="15" spans="1:4" ht="78.75">
      <c r="A15" s="33"/>
      <c r="B15" s="66" t="s">
        <v>132</v>
      </c>
      <c r="C15" s="22">
        <v>0.34</v>
      </c>
      <c r="D15" s="24" t="s">
        <v>30</v>
      </c>
    </row>
    <row r="16" spans="1:4" ht="12.75">
      <c r="A16" s="33"/>
      <c r="B16" s="66" t="s">
        <v>98</v>
      </c>
      <c r="C16" s="22">
        <v>0.19</v>
      </c>
      <c r="D16" s="25" t="s">
        <v>30</v>
      </c>
    </row>
    <row r="17" spans="1:4" ht="38.25">
      <c r="A17" s="13" t="s">
        <v>13</v>
      </c>
      <c r="B17" s="20" t="s">
        <v>138</v>
      </c>
      <c r="C17" s="19"/>
      <c r="D17" s="19"/>
    </row>
    <row r="18" spans="1:4" ht="12.75">
      <c r="A18" s="19"/>
      <c r="B18" s="15" t="s">
        <v>261</v>
      </c>
      <c r="C18" s="19"/>
      <c r="D18" s="19"/>
    </row>
    <row r="19" spans="1:4" ht="12.75">
      <c r="A19" s="14"/>
      <c r="B19" s="57" t="s">
        <v>272</v>
      </c>
      <c r="C19" s="7">
        <f>C20+C21+C22+C23+C24</f>
        <v>4.4</v>
      </c>
      <c r="D19" s="7"/>
    </row>
    <row r="20" spans="1:4" ht="12.75">
      <c r="A20" s="14"/>
      <c r="B20" s="69" t="s">
        <v>64</v>
      </c>
      <c r="C20" s="26">
        <v>0.85</v>
      </c>
      <c r="D20" s="26" t="s">
        <v>117</v>
      </c>
    </row>
    <row r="21" spans="1:4" ht="12.75">
      <c r="A21" s="14"/>
      <c r="B21" s="69" t="s">
        <v>28</v>
      </c>
      <c r="C21" s="40">
        <v>0.87</v>
      </c>
      <c r="D21" s="40" t="s">
        <v>75</v>
      </c>
    </row>
    <row r="22" spans="1:4" ht="12.75">
      <c r="A22" s="14"/>
      <c r="B22" s="69" t="s">
        <v>65</v>
      </c>
      <c r="C22" s="40">
        <v>0.15</v>
      </c>
      <c r="D22" s="40" t="s">
        <v>112</v>
      </c>
    </row>
    <row r="23" spans="1:4" ht="12.75">
      <c r="A23" s="14"/>
      <c r="B23" s="69" t="s">
        <v>146</v>
      </c>
      <c r="C23" s="40">
        <v>0.18</v>
      </c>
      <c r="D23" s="40" t="s">
        <v>30</v>
      </c>
    </row>
    <row r="24" spans="1:4" ht="12.75">
      <c r="A24" s="7"/>
      <c r="B24" s="69" t="s">
        <v>66</v>
      </c>
      <c r="C24" s="40">
        <v>2.35</v>
      </c>
      <c r="D24" s="40" t="s">
        <v>22</v>
      </c>
    </row>
    <row r="25" spans="1:4" ht="12.75">
      <c r="A25" s="14"/>
      <c r="B25" s="4" t="s">
        <v>68</v>
      </c>
      <c r="C25" s="19"/>
      <c r="D25" s="4"/>
    </row>
    <row r="26" spans="1:4" ht="12.75">
      <c r="A26" s="16"/>
      <c r="B26" s="49" t="s">
        <v>81</v>
      </c>
      <c r="C26" s="7">
        <f>C27+C28+C29</f>
        <v>2.59</v>
      </c>
      <c r="D26" s="42"/>
    </row>
    <row r="27" spans="1:4" ht="22.5">
      <c r="A27" s="68"/>
      <c r="B27" s="66" t="s">
        <v>253</v>
      </c>
      <c r="C27" s="22">
        <v>2.34</v>
      </c>
      <c r="D27" s="24" t="s">
        <v>117</v>
      </c>
    </row>
    <row r="28" spans="1:4" ht="12.75">
      <c r="A28" s="16"/>
      <c r="B28" s="70" t="s">
        <v>146</v>
      </c>
      <c r="C28" s="31">
        <v>0.1</v>
      </c>
      <c r="D28" s="43" t="s">
        <v>30</v>
      </c>
    </row>
    <row r="29" spans="1:4" ht="22.5">
      <c r="A29" s="17"/>
      <c r="B29" s="70" t="s">
        <v>74</v>
      </c>
      <c r="C29" s="31">
        <v>0.15</v>
      </c>
      <c r="D29" s="43" t="s">
        <v>24</v>
      </c>
    </row>
    <row r="30" spans="1:4" ht="25.5">
      <c r="A30" s="17"/>
      <c r="B30" s="28" t="s">
        <v>69</v>
      </c>
      <c r="C30" s="13">
        <v>0.05</v>
      </c>
      <c r="D30" s="44" t="s">
        <v>23</v>
      </c>
    </row>
    <row r="31" spans="1:4" ht="25.5">
      <c r="A31" s="17"/>
      <c r="B31" s="28" t="s">
        <v>70</v>
      </c>
      <c r="C31" s="13">
        <v>0.24</v>
      </c>
      <c r="D31" s="45" t="s">
        <v>24</v>
      </c>
    </row>
    <row r="32" spans="1:4" ht="51">
      <c r="A32" s="82" t="s">
        <v>14</v>
      </c>
      <c r="B32" s="30" t="s">
        <v>44</v>
      </c>
      <c r="C32" s="9"/>
      <c r="D32" s="9"/>
    </row>
    <row r="33" spans="1:4" ht="25.5">
      <c r="A33" s="13"/>
      <c r="B33" s="36" t="s">
        <v>47</v>
      </c>
      <c r="C33" s="7">
        <v>0.1</v>
      </c>
      <c r="D33" s="11" t="s">
        <v>46</v>
      </c>
    </row>
    <row r="34" spans="1:4" ht="25.5">
      <c r="A34" s="16"/>
      <c r="B34" s="30" t="s">
        <v>48</v>
      </c>
      <c r="C34" s="13">
        <v>0.4</v>
      </c>
      <c r="D34" s="43" t="s">
        <v>119</v>
      </c>
    </row>
    <row r="35" spans="1:4" ht="22.5">
      <c r="A35" s="72"/>
      <c r="B35" s="66" t="s">
        <v>45</v>
      </c>
      <c r="C35" s="9"/>
      <c r="D35" s="87" t="s">
        <v>24</v>
      </c>
    </row>
    <row r="36" spans="1:4" ht="22.5">
      <c r="A36" s="12"/>
      <c r="B36" s="66" t="s">
        <v>265</v>
      </c>
      <c r="C36" s="9"/>
      <c r="D36" s="87" t="s">
        <v>128</v>
      </c>
    </row>
    <row r="37" spans="1:4" ht="12.75">
      <c r="A37" s="12"/>
      <c r="B37" s="71" t="s">
        <v>50</v>
      </c>
      <c r="C37" s="9"/>
      <c r="D37" s="87" t="s">
        <v>40</v>
      </c>
    </row>
    <row r="38" spans="1:4" ht="12.75">
      <c r="A38" s="12"/>
      <c r="B38" s="71" t="s">
        <v>53</v>
      </c>
      <c r="C38" s="9"/>
      <c r="D38" s="87" t="s">
        <v>40</v>
      </c>
    </row>
    <row r="39" spans="1:4" ht="12.75">
      <c r="A39" s="12"/>
      <c r="B39" s="71" t="s">
        <v>51</v>
      </c>
      <c r="C39" s="9"/>
      <c r="D39" s="87" t="s">
        <v>40</v>
      </c>
    </row>
    <row r="40" spans="1:4" ht="12.75">
      <c r="A40" s="73"/>
      <c r="B40" s="71" t="s">
        <v>52</v>
      </c>
      <c r="C40" s="9"/>
      <c r="D40" s="87" t="s">
        <v>24</v>
      </c>
    </row>
    <row r="41" spans="1:4" ht="12.75">
      <c r="A41" s="17" t="s">
        <v>15</v>
      </c>
      <c r="B41" s="29" t="s">
        <v>6</v>
      </c>
      <c r="C41" s="55">
        <v>0.3</v>
      </c>
      <c r="D41" s="46"/>
    </row>
    <row r="42" spans="1:4" ht="49.5" customHeight="1">
      <c r="A42" s="17"/>
      <c r="B42" s="60" t="s">
        <v>55</v>
      </c>
      <c r="C42" s="51"/>
      <c r="D42" s="135" t="s">
        <v>189</v>
      </c>
    </row>
    <row r="43" spans="1:4" ht="12.75">
      <c r="A43" s="17" t="s">
        <v>16</v>
      </c>
      <c r="B43" s="50" t="s">
        <v>56</v>
      </c>
      <c r="C43" s="54">
        <v>3</v>
      </c>
      <c r="D43" s="52" t="s">
        <v>58</v>
      </c>
    </row>
    <row r="44" spans="1:4" ht="33.75">
      <c r="A44" s="17"/>
      <c r="B44" s="60" t="s">
        <v>155</v>
      </c>
      <c r="C44" s="61"/>
      <c r="D44" s="52"/>
    </row>
    <row r="45" spans="1:4" ht="15.75">
      <c r="A45" s="17"/>
      <c r="B45" s="56" t="s">
        <v>31</v>
      </c>
      <c r="C45" s="80">
        <f>C12+C19+C26+C30+C31+C33+C34+C41+C43</f>
        <v>13.400000000000002</v>
      </c>
      <c r="D45" s="52"/>
    </row>
    <row r="46" spans="1:4" ht="12.75">
      <c r="A46" s="17"/>
      <c r="B46" s="56" t="s">
        <v>59</v>
      </c>
      <c r="C46" s="7"/>
      <c r="D46" s="52"/>
    </row>
    <row r="47" spans="1:4" ht="12.75">
      <c r="A47" s="17"/>
      <c r="B47" s="63" t="s">
        <v>71</v>
      </c>
      <c r="C47" s="62">
        <v>0.8</v>
      </c>
      <c r="D47" s="52" t="s">
        <v>30</v>
      </c>
    </row>
    <row r="48" spans="1:4" ht="25.5">
      <c r="A48" s="17"/>
      <c r="B48" s="64" t="s">
        <v>72</v>
      </c>
      <c r="C48" s="62">
        <v>3.22</v>
      </c>
      <c r="D48" s="52" t="s">
        <v>30</v>
      </c>
    </row>
    <row r="50" ht="12.75">
      <c r="B50" s="3" t="s">
        <v>7</v>
      </c>
    </row>
    <row r="51" ht="12.75">
      <c r="B51" t="s">
        <v>8</v>
      </c>
    </row>
    <row r="53" spans="2:4" ht="56.25" customHeight="1">
      <c r="B53" t="s">
        <v>9</v>
      </c>
      <c r="D53" t="s">
        <v>10</v>
      </c>
    </row>
    <row r="54" ht="20.25" customHeight="1"/>
  </sheetData>
  <sheetProtection/>
  <mergeCells count="1">
    <mergeCell ref="A2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selection activeCell="A45" sqref="A45"/>
    </sheetView>
  </sheetViews>
  <sheetFormatPr defaultColWidth="9.00390625" defaultRowHeight="12.75"/>
  <cols>
    <col min="2" max="2" width="37.25390625" style="0" customWidth="1"/>
    <col min="3" max="3" width="11.875" style="0" customWidth="1"/>
    <col min="4" max="4" width="20.75390625" style="0" customWidth="1"/>
    <col min="5" max="5" width="11.875" style="0" customWidth="1"/>
  </cols>
  <sheetData>
    <row r="1" ht="12.75">
      <c r="D1" s="1" t="s">
        <v>4</v>
      </c>
    </row>
    <row r="2" spans="1:4" ht="12.75" customHeight="1">
      <c r="A2" s="137" t="s">
        <v>153</v>
      </c>
      <c r="B2" s="137"/>
      <c r="C2" s="137"/>
      <c r="D2" s="137"/>
    </row>
    <row r="3" spans="1:4" ht="12.75">
      <c r="A3" s="137"/>
      <c r="B3" s="137"/>
      <c r="C3" s="137"/>
      <c r="D3" s="137"/>
    </row>
    <row r="4" spans="2:4" ht="12.75">
      <c r="B4" s="2" t="s">
        <v>273</v>
      </c>
      <c r="C4" s="2"/>
      <c r="D4" s="2"/>
    </row>
    <row r="5" spans="2:4" ht="12.75">
      <c r="B5" s="2"/>
      <c r="C5" s="2"/>
      <c r="D5" s="2"/>
    </row>
    <row r="6" spans="2:4" ht="12.75">
      <c r="B6" s="2"/>
      <c r="C6" s="2"/>
      <c r="D6" s="2"/>
    </row>
    <row r="7" spans="1:4" ht="12.75">
      <c r="A7" s="4"/>
      <c r="B7" s="4"/>
      <c r="C7" s="4"/>
      <c r="D7" s="4"/>
    </row>
    <row r="8" spans="1:4" ht="12.75">
      <c r="A8" s="5"/>
      <c r="B8" s="5"/>
      <c r="C8" s="7" t="s">
        <v>79</v>
      </c>
      <c r="D8" s="14" t="s">
        <v>21</v>
      </c>
    </row>
    <row r="9" spans="1:4" ht="12.75">
      <c r="A9" s="6" t="s">
        <v>0</v>
      </c>
      <c r="B9" s="7" t="s">
        <v>1</v>
      </c>
      <c r="C9" s="7" t="s">
        <v>85</v>
      </c>
      <c r="D9" s="7"/>
    </row>
    <row r="10" spans="1:4" ht="12.75">
      <c r="A10" s="16" t="s">
        <v>12</v>
      </c>
      <c r="B10" s="37" t="s">
        <v>109</v>
      </c>
      <c r="C10" s="27"/>
      <c r="D10" s="23"/>
    </row>
    <row r="11" spans="1:4" ht="71.25" customHeight="1">
      <c r="A11" s="68"/>
      <c r="B11" s="65" t="s">
        <v>170</v>
      </c>
      <c r="C11" s="13">
        <f>C12+C13+C14+C15+C16+C17</f>
        <v>3.3</v>
      </c>
      <c r="D11" s="39"/>
    </row>
    <row r="12" spans="1:6" ht="81.75" customHeight="1">
      <c r="A12" s="16"/>
      <c r="B12" s="66" t="s">
        <v>156</v>
      </c>
      <c r="C12" s="22">
        <v>0.85</v>
      </c>
      <c r="D12" s="24" t="s">
        <v>30</v>
      </c>
      <c r="F12" s="1"/>
    </row>
    <row r="13" spans="1:4" ht="123" customHeight="1">
      <c r="A13" s="16"/>
      <c r="B13" s="66" t="s">
        <v>150</v>
      </c>
      <c r="C13" s="22">
        <v>0.8</v>
      </c>
      <c r="D13" s="24" t="s">
        <v>30</v>
      </c>
    </row>
    <row r="14" spans="1:4" ht="82.5" customHeight="1">
      <c r="A14" s="33"/>
      <c r="B14" s="66" t="s">
        <v>132</v>
      </c>
      <c r="C14" s="22">
        <v>0.35</v>
      </c>
      <c r="D14" s="24" t="s">
        <v>30</v>
      </c>
    </row>
    <row r="15" spans="1:4" ht="22.5">
      <c r="A15" s="33"/>
      <c r="B15" s="66" t="s">
        <v>86</v>
      </c>
      <c r="C15" s="22">
        <v>0.35</v>
      </c>
      <c r="D15" s="25" t="s">
        <v>107</v>
      </c>
    </row>
    <row r="16" spans="1:4" ht="38.25" customHeight="1">
      <c r="A16" s="16"/>
      <c r="B16" s="59" t="s">
        <v>37</v>
      </c>
      <c r="C16" s="22">
        <v>0.11</v>
      </c>
      <c r="D16" s="25" t="s">
        <v>172</v>
      </c>
    </row>
    <row r="17" spans="1:4" ht="20.25" customHeight="1">
      <c r="A17" s="16"/>
      <c r="B17" s="96" t="s">
        <v>102</v>
      </c>
      <c r="C17" s="40">
        <v>0.84</v>
      </c>
      <c r="D17" s="24" t="s">
        <v>91</v>
      </c>
    </row>
    <row r="18" spans="1:4" ht="51">
      <c r="A18" s="58" t="s">
        <v>13</v>
      </c>
      <c r="B18" s="20" t="s">
        <v>138</v>
      </c>
      <c r="C18" s="19"/>
      <c r="D18" s="19"/>
    </row>
    <row r="19" spans="1:4" ht="12.75">
      <c r="A19" s="19"/>
      <c r="B19" s="15" t="s">
        <v>261</v>
      </c>
      <c r="C19" s="19"/>
      <c r="D19" s="19"/>
    </row>
    <row r="20" spans="1:4" ht="12.75">
      <c r="A20" s="14"/>
      <c r="B20" s="57" t="s">
        <v>274</v>
      </c>
      <c r="C20" s="7">
        <f>C21+C22+C23</f>
        <v>3.4499999999999997</v>
      </c>
      <c r="D20" s="7"/>
    </row>
    <row r="21" spans="1:4" ht="12.75">
      <c r="A21" s="14"/>
      <c r="B21" s="69" t="s">
        <v>64</v>
      </c>
      <c r="C21" s="26">
        <v>1.6</v>
      </c>
      <c r="D21" s="26" t="s">
        <v>112</v>
      </c>
    </row>
    <row r="22" spans="1:4" ht="12.75">
      <c r="A22" s="14"/>
      <c r="B22" s="69" t="s">
        <v>28</v>
      </c>
      <c r="C22" s="40">
        <v>1.7</v>
      </c>
      <c r="D22" s="40" t="s">
        <v>75</v>
      </c>
    </row>
    <row r="23" spans="1:4" ht="12.75">
      <c r="A23" s="7"/>
      <c r="B23" s="69" t="s">
        <v>65</v>
      </c>
      <c r="C23" s="40">
        <v>0.15</v>
      </c>
      <c r="D23" s="40" t="s">
        <v>30</v>
      </c>
    </row>
    <row r="24" spans="1:4" ht="12.75">
      <c r="A24" s="14"/>
      <c r="B24" s="4" t="s">
        <v>68</v>
      </c>
      <c r="C24" s="19"/>
      <c r="D24" s="4"/>
    </row>
    <row r="25" spans="1:4" ht="12.75">
      <c r="A25" s="16"/>
      <c r="B25" s="49" t="s">
        <v>140</v>
      </c>
      <c r="C25" s="7">
        <f>C26+C27+C28+C29</f>
        <v>1.33</v>
      </c>
      <c r="D25" s="42"/>
    </row>
    <row r="26" spans="1:4" ht="22.5">
      <c r="A26" s="68"/>
      <c r="B26" s="66" t="s">
        <v>173</v>
      </c>
      <c r="C26" s="22">
        <v>1.16</v>
      </c>
      <c r="D26" s="24" t="s">
        <v>106</v>
      </c>
    </row>
    <row r="27" spans="1:4" ht="12.75">
      <c r="A27" s="16"/>
      <c r="B27" s="70" t="s">
        <v>275</v>
      </c>
      <c r="C27" s="31">
        <v>0.08</v>
      </c>
      <c r="D27" s="43" t="s">
        <v>40</v>
      </c>
    </row>
    <row r="28" spans="1:4" ht="12.75">
      <c r="A28" s="16"/>
      <c r="B28" s="70" t="s">
        <v>146</v>
      </c>
      <c r="C28" s="31">
        <v>0.03</v>
      </c>
      <c r="D28" s="43" t="s">
        <v>30</v>
      </c>
    </row>
    <row r="29" spans="1:4" ht="22.5">
      <c r="A29" s="17"/>
      <c r="B29" s="70" t="s">
        <v>199</v>
      </c>
      <c r="C29" s="31">
        <v>0.06</v>
      </c>
      <c r="D29" s="43" t="s">
        <v>24</v>
      </c>
    </row>
    <row r="30" spans="1:4" ht="25.5">
      <c r="A30" s="17"/>
      <c r="B30" s="28" t="s">
        <v>133</v>
      </c>
      <c r="C30" s="13">
        <v>0.03</v>
      </c>
      <c r="D30" s="44" t="s">
        <v>30</v>
      </c>
    </row>
    <row r="31" spans="1:4" ht="25.5">
      <c r="A31" s="17"/>
      <c r="B31" s="28" t="s">
        <v>134</v>
      </c>
      <c r="C31" s="13">
        <v>0.17</v>
      </c>
      <c r="D31" s="45" t="s">
        <v>24</v>
      </c>
    </row>
    <row r="32" spans="1:4" ht="51">
      <c r="A32" s="2" t="s">
        <v>14</v>
      </c>
      <c r="B32" s="30" t="s">
        <v>44</v>
      </c>
      <c r="C32" s="9"/>
      <c r="D32" s="9"/>
    </row>
    <row r="33" spans="1:4" ht="25.5">
      <c r="A33" s="13"/>
      <c r="B33" s="36" t="s">
        <v>47</v>
      </c>
      <c r="C33" s="7">
        <v>0.12</v>
      </c>
      <c r="D33" s="11" t="s">
        <v>46</v>
      </c>
    </row>
    <row r="34" spans="1:4" ht="25.5">
      <c r="A34" s="16"/>
      <c r="B34" s="30" t="s">
        <v>48</v>
      </c>
      <c r="C34" s="13">
        <v>0.85</v>
      </c>
      <c r="D34" s="87" t="s">
        <v>119</v>
      </c>
    </row>
    <row r="35" spans="1:4" ht="22.5">
      <c r="A35" s="72"/>
      <c r="B35" s="66" t="s">
        <v>45</v>
      </c>
      <c r="C35" s="9"/>
      <c r="D35" s="87" t="s">
        <v>24</v>
      </c>
    </row>
    <row r="36" spans="1:4" ht="22.5">
      <c r="A36" s="12"/>
      <c r="B36" s="66" t="s">
        <v>251</v>
      </c>
      <c r="C36" s="9"/>
      <c r="D36" s="87" t="s">
        <v>128</v>
      </c>
    </row>
    <row r="37" spans="1:4" ht="12.75">
      <c r="A37" s="12"/>
      <c r="B37" s="71" t="s">
        <v>50</v>
      </c>
      <c r="C37" s="9"/>
      <c r="D37" s="87" t="s">
        <v>40</v>
      </c>
    </row>
    <row r="38" spans="1:4" ht="12.75">
      <c r="A38" s="12"/>
      <c r="B38" s="71" t="s">
        <v>53</v>
      </c>
      <c r="C38" s="9"/>
      <c r="D38" s="87" t="s">
        <v>40</v>
      </c>
    </row>
    <row r="39" spans="1:4" ht="12.75">
      <c r="A39" s="12"/>
      <c r="B39" s="71" t="s">
        <v>264</v>
      </c>
      <c r="C39" s="9"/>
      <c r="D39" s="87" t="s">
        <v>40</v>
      </c>
    </row>
    <row r="40" spans="1:4" ht="12.75">
      <c r="A40" s="73"/>
      <c r="B40" s="71" t="s">
        <v>52</v>
      </c>
      <c r="C40" s="9"/>
      <c r="D40" s="87" t="s">
        <v>24</v>
      </c>
    </row>
    <row r="41" spans="1:4" ht="12.75">
      <c r="A41" s="17" t="s">
        <v>15</v>
      </c>
      <c r="B41" s="29" t="s">
        <v>6</v>
      </c>
      <c r="C41" s="55">
        <v>0.65</v>
      </c>
      <c r="D41" s="46"/>
    </row>
    <row r="42" spans="1:4" ht="45">
      <c r="A42" s="17"/>
      <c r="B42" s="60" t="s">
        <v>55</v>
      </c>
      <c r="C42" s="51"/>
      <c r="D42" s="117" t="s">
        <v>189</v>
      </c>
    </row>
    <row r="43" spans="1:4" ht="12.75">
      <c r="A43" s="17" t="s">
        <v>16</v>
      </c>
      <c r="B43" s="50" t="s">
        <v>56</v>
      </c>
      <c r="C43" s="54">
        <v>3.15</v>
      </c>
      <c r="D43" s="52" t="s">
        <v>58</v>
      </c>
    </row>
    <row r="44" spans="1:4" ht="49.5" customHeight="1">
      <c r="A44" s="17"/>
      <c r="B44" s="60" t="s">
        <v>155</v>
      </c>
      <c r="C44" s="136"/>
      <c r="D44" s="52"/>
    </row>
    <row r="45" spans="1:4" ht="12.75">
      <c r="A45" s="17" t="s">
        <v>18</v>
      </c>
      <c r="B45" s="95" t="s">
        <v>83</v>
      </c>
      <c r="C45" s="94">
        <v>0.35</v>
      </c>
      <c r="D45" s="52" t="s">
        <v>30</v>
      </c>
    </row>
    <row r="46" spans="1:4" ht="15.75">
      <c r="A46" s="17"/>
      <c r="B46" s="56" t="s">
        <v>31</v>
      </c>
      <c r="C46" s="98">
        <f>C11+C20+C25+C30+C31+C33+C34+C41+C43+C45</f>
        <v>13.399999999999999</v>
      </c>
      <c r="D46" s="52"/>
    </row>
    <row r="47" spans="1:4" ht="12.75">
      <c r="A47" s="17"/>
      <c r="B47" s="56" t="s">
        <v>59</v>
      </c>
      <c r="C47" s="7"/>
      <c r="D47" s="52"/>
    </row>
    <row r="48" spans="1:4" ht="12.75">
      <c r="A48" s="17"/>
      <c r="B48" s="63" t="s">
        <v>113</v>
      </c>
      <c r="C48" s="62">
        <v>0.8</v>
      </c>
      <c r="D48" s="52" t="s">
        <v>30</v>
      </c>
    </row>
    <row r="49" spans="1:4" ht="25.5">
      <c r="A49" s="17"/>
      <c r="B49" s="64" t="s">
        <v>72</v>
      </c>
      <c r="C49" s="103">
        <v>0.32</v>
      </c>
      <c r="D49" s="52" t="s">
        <v>30</v>
      </c>
    </row>
    <row r="51" ht="12.75">
      <c r="B51" s="3" t="s">
        <v>7</v>
      </c>
    </row>
    <row r="52" ht="12.75">
      <c r="B52" t="s">
        <v>8</v>
      </c>
    </row>
    <row r="54" spans="2:4" ht="12.75">
      <c r="B54" t="s">
        <v>9</v>
      </c>
      <c r="D54" t="s">
        <v>10</v>
      </c>
    </row>
  </sheetData>
  <sheetProtection/>
  <mergeCells count="1">
    <mergeCell ref="A2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52"/>
  <sheetViews>
    <sheetView zoomScalePageLayoutView="0" workbookViewId="0" topLeftCell="A26">
      <selection activeCell="B36" sqref="B36:D36"/>
    </sheetView>
  </sheetViews>
  <sheetFormatPr defaultColWidth="9.00390625" defaultRowHeight="12.75"/>
  <cols>
    <col min="2" max="2" width="35.00390625" style="0" customWidth="1"/>
    <col min="3" max="3" width="11.875" style="0" customWidth="1"/>
    <col min="4" max="4" width="18.625" style="0" customWidth="1"/>
    <col min="5" max="5" width="11.875" style="0" customWidth="1"/>
  </cols>
  <sheetData>
    <row r="1" ht="12.75">
      <c r="D1" s="1" t="s">
        <v>4</v>
      </c>
    </row>
    <row r="2" spans="1:4" ht="12.75" customHeight="1">
      <c r="A2" s="137" t="s">
        <v>153</v>
      </c>
      <c r="B2" s="137"/>
      <c r="C2" s="137"/>
      <c r="D2" s="137"/>
    </row>
    <row r="3" spans="1:4" ht="12.75">
      <c r="A3" s="137"/>
      <c r="B3" s="137"/>
      <c r="C3" s="137"/>
      <c r="D3" s="137"/>
    </row>
    <row r="4" spans="2:4" ht="12.75">
      <c r="B4" s="2" t="s">
        <v>276</v>
      </c>
      <c r="C4" s="2"/>
      <c r="D4" s="2"/>
    </row>
    <row r="5" spans="2:4" ht="12.75">
      <c r="B5" s="2"/>
      <c r="C5" s="2"/>
      <c r="D5" s="2"/>
    </row>
    <row r="6" spans="2:4" ht="12.75">
      <c r="B6" s="2"/>
      <c r="C6" s="2"/>
      <c r="D6" s="2"/>
    </row>
    <row r="7" spans="2:4" ht="12.75">
      <c r="B7" s="2"/>
      <c r="C7" s="2"/>
      <c r="D7" s="2"/>
    </row>
    <row r="8" spans="1:4" ht="12.75">
      <c r="A8" s="4"/>
      <c r="B8" s="4"/>
      <c r="C8" s="4"/>
      <c r="D8" s="4"/>
    </row>
    <row r="9" spans="1:4" ht="12.75">
      <c r="A9" s="5"/>
      <c r="B9" s="5"/>
      <c r="C9" s="14" t="s">
        <v>79</v>
      </c>
      <c r="D9" s="5" t="s">
        <v>21</v>
      </c>
    </row>
    <row r="10" spans="1:4" ht="12.75">
      <c r="A10" s="6" t="s">
        <v>0</v>
      </c>
      <c r="B10" s="7" t="s">
        <v>1</v>
      </c>
      <c r="C10" s="6" t="s">
        <v>80</v>
      </c>
      <c r="D10" s="7"/>
    </row>
    <row r="11" spans="1:4" ht="38.25">
      <c r="A11" s="16" t="s">
        <v>12</v>
      </c>
      <c r="B11" s="37" t="s">
        <v>62</v>
      </c>
      <c r="C11" s="27"/>
      <c r="D11" s="23"/>
    </row>
    <row r="12" spans="1:4" ht="76.5">
      <c r="A12" s="68"/>
      <c r="B12" s="65" t="s">
        <v>170</v>
      </c>
      <c r="C12" s="13">
        <f>C13+C14+C15+C16+C17</f>
        <v>1.7919999999999998</v>
      </c>
      <c r="D12" s="39"/>
    </row>
    <row r="13" spans="1:4" ht="101.25">
      <c r="A13" s="16"/>
      <c r="B13" s="66" t="s">
        <v>156</v>
      </c>
      <c r="C13" s="22">
        <v>0.693</v>
      </c>
      <c r="D13" s="24" t="s">
        <v>30</v>
      </c>
    </row>
    <row r="14" spans="1:4" ht="135">
      <c r="A14" s="16"/>
      <c r="B14" s="66" t="s">
        <v>150</v>
      </c>
      <c r="C14" s="22">
        <v>0.574</v>
      </c>
      <c r="D14" s="24" t="s">
        <v>30</v>
      </c>
    </row>
    <row r="15" spans="1:4" ht="101.25">
      <c r="A15" s="33"/>
      <c r="B15" s="66" t="s">
        <v>132</v>
      </c>
      <c r="C15" s="22">
        <v>0.322</v>
      </c>
      <c r="D15" s="24" t="s">
        <v>30</v>
      </c>
    </row>
    <row r="16" spans="1:4" ht="33.75">
      <c r="A16" s="33"/>
      <c r="B16" s="10" t="s">
        <v>277</v>
      </c>
      <c r="C16" s="22">
        <v>0.021</v>
      </c>
      <c r="D16" s="81" t="s">
        <v>39</v>
      </c>
    </row>
    <row r="17" spans="1:4" ht="12.75">
      <c r="A17" s="33"/>
      <c r="B17" s="66" t="s">
        <v>157</v>
      </c>
      <c r="C17" s="22">
        <v>0.182</v>
      </c>
      <c r="D17" s="25" t="s">
        <v>30</v>
      </c>
    </row>
    <row r="18" spans="1:4" ht="51">
      <c r="A18" s="13" t="s">
        <v>13</v>
      </c>
      <c r="B18" s="20" t="s">
        <v>42</v>
      </c>
      <c r="C18" s="19"/>
      <c r="D18" s="19"/>
    </row>
    <row r="19" spans="1:4" ht="12.75">
      <c r="A19" s="19"/>
      <c r="B19" s="15" t="s">
        <v>67</v>
      </c>
      <c r="C19" s="19"/>
      <c r="D19" s="19"/>
    </row>
    <row r="20" spans="1:4" ht="12.75">
      <c r="A20" s="14"/>
      <c r="B20" s="57" t="s">
        <v>139</v>
      </c>
      <c r="C20" s="7">
        <f>C21+C22+C23+C24</f>
        <v>3.346</v>
      </c>
      <c r="D20" s="7"/>
    </row>
    <row r="21" spans="1:4" ht="12.75">
      <c r="A21" s="14"/>
      <c r="B21" s="69" t="s">
        <v>64</v>
      </c>
      <c r="C21" s="26">
        <v>0.714</v>
      </c>
      <c r="D21" s="26" t="s">
        <v>117</v>
      </c>
    </row>
    <row r="22" spans="1:4" ht="12.75">
      <c r="A22" s="14"/>
      <c r="B22" s="69" t="s">
        <v>28</v>
      </c>
      <c r="C22" s="40">
        <v>0.721</v>
      </c>
      <c r="D22" s="40" t="s">
        <v>75</v>
      </c>
    </row>
    <row r="23" spans="1:4" ht="12.75">
      <c r="A23" s="14"/>
      <c r="B23" s="69" t="s">
        <v>65</v>
      </c>
      <c r="C23" s="40">
        <v>0.105</v>
      </c>
      <c r="D23" s="40" t="s">
        <v>117</v>
      </c>
    </row>
    <row r="24" spans="1:4" ht="12.75">
      <c r="A24" s="7"/>
      <c r="B24" s="69" t="s">
        <v>66</v>
      </c>
      <c r="C24" s="40">
        <v>1.806</v>
      </c>
      <c r="D24" s="40" t="s">
        <v>22</v>
      </c>
    </row>
    <row r="25" spans="1:4" ht="12.75">
      <c r="A25" s="14"/>
      <c r="B25" s="4" t="s">
        <v>68</v>
      </c>
      <c r="C25" s="19"/>
      <c r="D25" s="4"/>
    </row>
    <row r="26" spans="1:4" ht="12.75">
      <c r="A26" s="16"/>
      <c r="B26" s="49" t="s">
        <v>140</v>
      </c>
      <c r="C26" s="7">
        <f>C27+C28+C29</f>
        <v>1.3937000000000002</v>
      </c>
      <c r="D26" s="42"/>
    </row>
    <row r="27" spans="1:4" ht="22.5">
      <c r="A27" s="68"/>
      <c r="B27" s="66" t="s">
        <v>121</v>
      </c>
      <c r="C27" s="22">
        <v>1.26</v>
      </c>
      <c r="D27" s="24" t="s">
        <v>106</v>
      </c>
    </row>
    <row r="28" spans="1:4" ht="12.75">
      <c r="A28" s="16"/>
      <c r="B28" s="70" t="s">
        <v>146</v>
      </c>
      <c r="C28" s="31">
        <v>0.0497</v>
      </c>
      <c r="D28" s="43" t="s">
        <v>30</v>
      </c>
    </row>
    <row r="29" spans="1:4" ht="22.5">
      <c r="A29" s="17"/>
      <c r="B29" s="70" t="s">
        <v>74</v>
      </c>
      <c r="C29" s="31">
        <v>0.084</v>
      </c>
      <c r="D29" s="43" t="s">
        <v>24</v>
      </c>
    </row>
    <row r="30" spans="1:4" ht="25.5">
      <c r="A30" s="17"/>
      <c r="B30" s="28" t="s">
        <v>133</v>
      </c>
      <c r="C30" s="13">
        <v>0.0483</v>
      </c>
      <c r="D30" s="44" t="s">
        <v>30</v>
      </c>
    </row>
    <row r="31" spans="1:4" ht="38.25">
      <c r="A31" s="17"/>
      <c r="B31" s="28" t="s">
        <v>70</v>
      </c>
      <c r="C31" s="13">
        <v>0.175</v>
      </c>
      <c r="D31" s="45" t="s">
        <v>24</v>
      </c>
    </row>
    <row r="32" spans="1:4" ht="51">
      <c r="A32" s="82" t="s">
        <v>14</v>
      </c>
      <c r="B32" s="30" t="s">
        <v>44</v>
      </c>
      <c r="C32" s="9"/>
      <c r="D32" s="9"/>
    </row>
    <row r="33" spans="1:4" ht="25.5">
      <c r="A33" s="13"/>
      <c r="B33" s="36" t="s">
        <v>47</v>
      </c>
      <c r="C33" s="7">
        <v>0.056</v>
      </c>
      <c r="D33" s="11" t="s">
        <v>46</v>
      </c>
    </row>
    <row r="34" spans="1:4" ht="25.5">
      <c r="A34" s="16"/>
      <c r="B34" s="30" t="s">
        <v>48</v>
      </c>
      <c r="C34" s="13">
        <v>0.2103</v>
      </c>
      <c r="D34" s="87" t="s">
        <v>119</v>
      </c>
    </row>
    <row r="35" spans="1:4" ht="22.5">
      <c r="A35" s="72"/>
      <c r="B35" s="66" t="s">
        <v>45</v>
      </c>
      <c r="C35" s="9"/>
      <c r="D35" s="87" t="s">
        <v>24</v>
      </c>
    </row>
    <row r="36" spans="1:4" ht="22.5">
      <c r="A36" s="12"/>
      <c r="B36" s="66" t="s">
        <v>278</v>
      </c>
      <c r="C36" s="9"/>
      <c r="D36" s="87" t="s">
        <v>128</v>
      </c>
    </row>
    <row r="37" spans="1:4" ht="12.75">
      <c r="A37" s="12"/>
      <c r="B37" s="71" t="s">
        <v>50</v>
      </c>
      <c r="C37" s="9"/>
      <c r="D37" s="87" t="s">
        <v>40</v>
      </c>
    </row>
    <row r="38" spans="1:4" ht="12.75">
      <c r="A38" s="12"/>
      <c r="B38" s="71" t="s">
        <v>53</v>
      </c>
      <c r="C38" s="9"/>
      <c r="D38" s="87" t="s">
        <v>40</v>
      </c>
    </row>
    <row r="39" spans="1:4" ht="12.75">
      <c r="A39" s="12"/>
      <c r="B39" s="71" t="s">
        <v>51</v>
      </c>
      <c r="C39" s="9"/>
      <c r="D39" s="87" t="s">
        <v>40</v>
      </c>
    </row>
    <row r="40" spans="1:4" ht="12.75">
      <c r="A40" s="73"/>
      <c r="B40" s="71" t="s">
        <v>52</v>
      </c>
      <c r="C40" s="9"/>
      <c r="D40" s="87" t="s">
        <v>24</v>
      </c>
    </row>
    <row r="41" spans="1:4" ht="12.75">
      <c r="A41" s="17" t="s">
        <v>15</v>
      </c>
      <c r="B41" s="29" t="s">
        <v>6</v>
      </c>
      <c r="C41" s="55">
        <v>0.2585</v>
      </c>
      <c r="D41" s="46"/>
    </row>
    <row r="42" spans="1:4" ht="45">
      <c r="A42" s="17"/>
      <c r="B42" s="60" t="s">
        <v>55</v>
      </c>
      <c r="C42" s="51"/>
      <c r="D42" s="117" t="s">
        <v>189</v>
      </c>
    </row>
    <row r="43" spans="1:4" ht="12.75">
      <c r="A43" s="17" t="s">
        <v>16</v>
      </c>
      <c r="B43" s="50" t="s">
        <v>56</v>
      </c>
      <c r="C43" s="54">
        <v>2.1</v>
      </c>
      <c r="D43" s="52" t="s">
        <v>58</v>
      </c>
    </row>
    <row r="44" spans="1:4" ht="33.75">
      <c r="A44" s="17"/>
      <c r="B44" s="60" t="s">
        <v>155</v>
      </c>
      <c r="C44" s="61"/>
      <c r="D44" s="52"/>
    </row>
    <row r="45" spans="1:4" ht="12.75">
      <c r="A45" s="17" t="s">
        <v>18</v>
      </c>
      <c r="B45" s="50" t="s">
        <v>71</v>
      </c>
      <c r="C45" s="94">
        <v>0.8</v>
      </c>
      <c r="D45" s="52"/>
    </row>
    <row r="46" spans="1:4" ht="25.5">
      <c r="A46" s="17" t="s">
        <v>19</v>
      </c>
      <c r="B46" s="95" t="s">
        <v>72</v>
      </c>
      <c r="C46" s="94">
        <v>3.22</v>
      </c>
      <c r="D46" s="52"/>
    </row>
    <row r="47" spans="1:4" ht="15.75">
      <c r="A47" s="17"/>
      <c r="B47" s="56" t="s">
        <v>31</v>
      </c>
      <c r="C47" s="80">
        <f>C12+C20+C26+C30+C31+C33+C34+C41+C43+C45+C46</f>
        <v>13.3998</v>
      </c>
      <c r="D47" s="52"/>
    </row>
    <row r="49" ht="12.75">
      <c r="B49" s="3" t="s">
        <v>7</v>
      </c>
    </row>
    <row r="50" ht="12.75">
      <c r="B50" t="s">
        <v>8</v>
      </c>
    </row>
    <row r="52" spans="2:4" ht="12.75">
      <c r="B52" t="s">
        <v>9</v>
      </c>
      <c r="D52" t="s">
        <v>10</v>
      </c>
    </row>
  </sheetData>
  <sheetProtection/>
  <mergeCells count="1">
    <mergeCell ref="A2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40">
      <selection activeCell="A1" sqref="A1:IV16384"/>
    </sheetView>
  </sheetViews>
  <sheetFormatPr defaultColWidth="9.00390625" defaultRowHeight="12.75"/>
  <cols>
    <col min="2" max="2" width="38.875" style="0" customWidth="1"/>
    <col min="3" max="3" width="11.875" style="0" customWidth="1"/>
    <col min="4" max="4" width="22.75390625" style="0" customWidth="1"/>
    <col min="5" max="5" width="11.875" style="0" customWidth="1"/>
  </cols>
  <sheetData>
    <row r="1" ht="12.75">
      <c r="D1" s="1" t="s">
        <v>4</v>
      </c>
    </row>
    <row r="2" spans="1:4" ht="12.75" customHeight="1">
      <c r="A2" s="137" t="s">
        <v>130</v>
      </c>
      <c r="B2" s="137"/>
      <c r="C2" s="137"/>
      <c r="D2" s="137"/>
    </row>
    <row r="3" spans="1:4" ht="12.75">
      <c r="A3" s="137"/>
      <c r="B3" s="137"/>
      <c r="C3" s="137"/>
      <c r="D3" s="137"/>
    </row>
    <row r="4" spans="2:4" ht="12.75">
      <c r="B4" s="2" t="s">
        <v>279</v>
      </c>
      <c r="C4" s="2"/>
      <c r="D4" s="2"/>
    </row>
    <row r="5" spans="2:4" ht="12.75">
      <c r="B5" s="2"/>
      <c r="C5" s="2"/>
      <c r="D5" s="2"/>
    </row>
    <row r="6" spans="2:4" ht="12.75">
      <c r="B6" s="2"/>
      <c r="C6" s="2"/>
      <c r="D6" s="2"/>
    </row>
    <row r="7" spans="2:4" ht="12.75">
      <c r="B7" s="2"/>
      <c r="C7" s="2"/>
      <c r="D7" s="2"/>
    </row>
    <row r="8" spans="1:4" ht="12.75">
      <c r="A8" s="4"/>
      <c r="B8" s="4"/>
      <c r="C8" s="4"/>
      <c r="D8" s="4"/>
    </row>
    <row r="9" spans="1:4" ht="12.75">
      <c r="A9" s="5"/>
      <c r="B9" s="5"/>
      <c r="C9" s="14" t="s">
        <v>79</v>
      </c>
      <c r="D9" s="5" t="s">
        <v>21</v>
      </c>
    </row>
    <row r="10" spans="1:4" ht="12.75">
      <c r="A10" s="6" t="s">
        <v>0</v>
      </c>
      <c r="B10" s="7" t="s">
        <v>1</v>
      </c>
      <c r="C10" s="6" t="s">
        <v>80</v>
      </c>
      <c r="D10" s="7"/>
    </row>
    <row r="11" spans="1:4" ht="25.5">
      <c r="A11" s="16" t="s">
        <v>12</v>
      </c>
      <c r="B11" s="37" t="s">
        <v>62</v>
      </c>
      <c r="C11" s="27"/>
      <c r="D11" s="23"/>
    </row>
    <row r="12" spans="1:4" ht="65.25" customHeight="1">
      <c r="A12" s="68"/>
      <c r="B12" s="65" t="s">
        <v>170</v>
      </c>
      <c r="C12" s="13">
        <f>C13+C14+C15+C16+C17</f>
        <v>2.5100000000000002</v>
      </c>
      <c r="D12" s="39"/>
    </row>
    <row r="13" spans="1:4" ht="119.25" customHeight="1">
      <c r="A13" s="16"/>
      <c r="B13" s="101" t="s">
        <v>156</v>
      </c>
      <c r="C13" s="22">
        <v>0.92</v>
      </c>
      <c r="D13" s="24" t="s">
        <v>30</v>
      </c>
    </row>
    <row r="14" spans="1:4" ht="152.25" customHeight="1">
      <c r="A14" s="16"/>
      <c r="B14" s="101" t="s">
        <v>150</v>
      </c>
      <c r="C14" s="22">
        <v>0.8</v>
      </c>
      <c r="D14" s="24" t="s">
        <v>30</v>
      </c>
    </row>
    <row r="15" spans="1:4" ht="99.75" customHeight="1">
      <c r="A15" s="33"/>
      <c r="B15" s="134" t="s">
        <v>132</v>
      </c>
      <c r="C15" s="22">
        <v>0.5</v>
      </c>
      <c r="D15" s="24" t="s">
        <v>30</v>
      </c>
    </row>
    <row r="16" spans="1:4" ht="12.75">
      <c r="A16" s="33"/>
      <c r="B16" s="66" t="s">
        <v>98</v>
      </c>
      <c r="C16" s="22">
        <v>0.19</v>
      </c>
      <c r="D16" s="25" t="s">
        <v>30</v>
      </c>
    </row>
    <row r="17" spans="1:4" ht="39" customHeight="1">
      <c r="A17" s="17"/>
      <c r="B17" s="59" t="s">
        <v>37</v>
      </c>
      <c r="C17" s="22">
        <v>0.1</v>
      </c>
      <c r="D17" s="25" t="s">
        <v>172</v>
      </c>
    </row>
    <row r="18" spans="1:4" ht="38.25">
      <c r="A18" s="13" t="s">
        <v>13</v>
      </c>
      <c r="B18" s="20" t="s">
        <v>260</v>
      </c>
      <c r="C18" s="19"/>
      <c r="D18" s="19"/>
    </row>
    <row r="19" spans="1:4" ht="12.75">
      <c r="A19" s="19"/>
      <c r="B19" s="15" t="s">
        <v>261</v>
      </c>
      <c r="C19" s="19"/>
      <c r="D19" s="19"/>
    </row>
    <row r="20" spans="1:4" ht="12.75">
      <c r="A20" s="14"/>
      <c r="B20" s="57" t="s">
        <v>262</v>
      </c>
      <c r="C20" s="7">
        <f>C21+C22+C23+C24</f>
        <v>4.55</v>
      </c>
      <c r="D20" s="7"/>
    </row>
    <row r="21" spans="1:4" ht="12.75">
      <c r="A21" s="14"/>
      <c r="B21" s="69" t="s">
        <v>64</v>
      </c>
      <c r="C21" s="26">
        <v>1</v>
      </c>
      <c r="D21" s="26" t="s">
        <v>117</v>
      </c>
    </row>
    <row r="22" spans="1:4" ht="12.75">
      <c r="A22" s="14"/>
      <c r="B22" s="69" t="s">
        <v>28</v>
      </c>
      <c r="C22" s="40">
        <v>1</v>
      </c>
      <c r="D22" s="40" t="s">
        <v>75</v>
      </c>
    </row>
    <row r="23" spans="1:4" ht="12.75">
      <c r="A23" s="14"/>
      <c r="B23" s="69" t="s">
        <v>65</v>
      </c>
      <c r="C23" s="40">
        <v>0.15</v>
      </c>
      <c r="D23" s="40" t="s">
        <v>129</v>
      </c>
    </row>
    <row r="24" spans="1:4" ht="12.75">
      <c r="A24" s="7"/>
      <c r="B24" s="69" t="s">
        <v>66</v>
      </c>
      <c r="C24" s="40">
        <v>2.4</v>
      </c>
      <c r="D24" s="40" t="s">
        <v>22</v>
      </c>
    </row>
    <row r="25" spans="1:4" ht="12.75">
      <c r="A25" s="14"/>
      <c r="B25" s="4" t="s">
        <v>68</v>
      </c>
      <c r="C25" s="19"/>
      <c r="D25" s="4"/>
    </row>
    <row r="26" spans="1:4" ht="12.75">
      <c r="A26" s="16"/>
      <c r="B26" s="49" t="s">
        <v>140</v>
      </c>
      <c r="C26" s="7">
        <f>C27+C29+C28</f>
        <v>1.67</v>
      </c>
      <c r="D26" s="42"/>
    </row>
    <row r="27" spans="1:4" ht="22.5">
      <c r="A27" s="68"/>
      <c r="B27" s="66" t="s">
        <v>121</v>
      </c>
      <c r="C27" s="22">
        <v>1.45</v>
      </c>
      <c r="D27" s="24" t="s">
        <v>106</v>
      </c>
    </row>
    <row r="28" spans="1:4" ht="12.75">
      <c r="A28" s="16"/>
      <c r="B28" s="70" t="s">
        <v>146</v>
      </c>
      <c r="C28" s="31">
        <v>0.13</v>
      </c>
      <c r="D28" s="43" t="s">
        <v>30</v>
      </c>
    </row>
    <row r="29" spans="1:4" ht="22.5">
      <c r="A29" s="17"/>
      <c r="B29" s="70" t="s">
        <v>199</v>
      </c>
      <c r="C29" s="31">
        <v>0.09</v>
      </c>
      <c r="D29" s="43" t="s">
        <v>24</v>
      </c>
    </row>
    <row r="30" spans="1:4" ht="25.5">
      <c r="A30" s="17"/>
      <c r="B30" s="28" t="s">
        <v>133</v>
      </c>
      <c r="C30" s="13">
        <v>0.06</v>
      </c>
      <c r="D30" s="44" t="s">
        <v>23</v>
      </c>
    </row>
    <row r="31" spans="1:4" ht="25.5">
      <c r="A31" s="17"/>
      <c r="B31" s="28" t="s">
        <v>134</v>
      </c>
      <c r="C31" s="13">
        <v>0.25</v>
      </c>
      <c r="D31" s="45" t="s">
        <v>24</v>
      </c>
    </row>
    <row r="32" spans="1:4" ht="51">
      <c r="A32" s="82" t="s">
        <v>14</v>
      </c>
      <c r="B32" s="30" t="s">
        <v>44</v>
      </c>
      <c r="C32" s="9"/>
      <c r="D32" s="9"/>
    </row>
    <row r="33" spans="1:4" ht="25.5">
      <c r="A33" s="13"/>
      <c r="B33" s="36" t="s">
        <v>47</v>
      </c>
      <c r="C33" s="7">
        <v>0.2</v>
      </c>
      <c r="D33" s="11" t="s">
        <v>46</v>
      </c>
    </row>
    <row r="34" spans="1:4" ht="25.5">
      <c r="A34" s="16"/>
      <c r="B34" s="30" t="s">
        <v>48</v>
      </c>
      <c r="C34" s="13">
        <v>0.76</v>
      </c>
      <c r="D34" s="43" t="s">
        <v>119</v>
      </c>
    </row>
    <row r="35" spans="1:4" ht="22.5">
      <c r="A35" s="72"/>
      <c r="B35" s="66" t="s">
        <v>45</v>
      </c>
      <c r="C35" s="9"/>
      <c r="D35" s="87" t="s">
        <v>24</v>
      </c>
    </row>
    <row r="36" spans="1:4" ht="12.75">
      <c r="A36" s="12"/>
      <c r="B36" s="71" t="s">
        <v>241</v>
      </c>
      <c r="C36" s="9"/>
      <c r="D36" s="87" t="s">
        <v>40</v>
      </c>
    </row>
    <row r="37" spans="1:4" ht="12.75">
      <c r="A37" s="12"/>
      <c r="B37" s="71" t="s">
        <v>242</v>
      </c>
      <c r="C37" s="9"/>
      <c r="D37" s="87" t="s">
        <v>40</v>
      </c>
    </row>
    <row r="38" spans="1:4" ht="12.75">
      <c r="A38" s="12"/>
      <c r="B38" s="71" t="s">
        <v>263</v>
      </c>
      <c r="C38" s="9"/>
      <c r="D38" s="87" t="s">
        <v>40</v>
      </c>
    </row>
    <row r="39" spans="1:4" ht="23.25" customHeight="1">
      <c r="A39" s="12"/>
      <c r="B39" s="66" t="s">
        <v>280</v>
      </c>
      <c r="C39" s="9"/>
      <c r="D39" s="87" t="s">
        <v>128</v>
      </c>
    </row>
    <row r="40" spans="1:4" ht="15.75" customHeight="1">
      <c r="A40" s="73"/>
      <c r="B40" s="71" t="s">
        <v>52</v>
      </c>
      <c r="C40" s="9"/>
      <c r="D40" s="9" t="s">
        <v>24</v>
      </c>
    </row>
    <row r="41" spans="1:4" ht="12.75">
      <c r="A41" s="17" t="s">
        <v>15</v>
      </c>
      <c r="B41" s="29" t="s">
        <v>6</v>
      </c>
      <c r="C41" s="55">
        <v>0.4</v>
      </c>
      <c r="D41" s="46"/>
    </row>
    <row r="42" spans="1:4" ht="39" customHeight="1">
      <c r="A42" s="17"/>
      <c r="B42" s="60" t="s">
        <v>55</v>
      </c>
      <c r="C42" s="51"/>
      <c r="D42" s="135" t="s">
        <v>189</v>
      </c>
    </row>
    <row r="43" spans="1:4" ht="12.75">
      <c r="A43" s="17" t="s">
        <v>16</v>
      </c>
      <c r="B43" s="50" t="s">
        <v>56</v>
      </c>
      <c r="C43" s="54">
        <v>3</v>
      </c>
      <c r="D43" s="52" t="s">
        <v>58</v>
      </c>
    </row>
    <row r="44" spans="1:4" ht="33.75">
      <c r="A44" s="17"/>
      <c r="B44" s="60" t="s">
        <v>155</v>
      </c>
      <c r="C44" s="61"/>
      <c r="D44" s="52"/>
    </row>
    <row r="45" spans="1:4" ht="15.75">
      <c r="A45" s="17"/>
      <c r="B45" s="56" t="s">
        <v>31</v>
      </c>
      <c r="C45" s="80">
        <f>C12+C20+C26+C30+C31+C33+C34+C41+C43</f>
        <v>13.4</v>
      </c>
      <c r="D45" s="52"/>
    </row>
    <row r="46" spans="1:4" ht="12.75">
      <c r="A46" s="17"/>
      <c r="B46" s="56" t="s">
        <v>59</v>
      </c>
      <c r="C46" s="7"/>
      <c r="D46" s="52"/>
    </row>
    <row r="47" spans="1:4" ht="12.75">
      <c r="A47" s="17"/>
      <c r="B47" s="63" t="s">
        <v>71</v>
      </c>
      <c r="C47" s="62">
        <v>0.8</v>
      </c>
      <c r="D47" s="52" t="s">
        <v>30</v>
      </c>
    </row>
    <row r="48" spans="1:4" ht="25.5">
      <c r="A48" s="17"/>
      <c r="B48" s="64" t="s">
        <v>72</v>
      </c>
      <c r="C48" s="62">
        <v>3.22</v>
      </c>
      <c r="D48" s="52" t="s">
        <v>30</v>
      </c>
    </row>
    <row r="50" ht="12.75">
      <c r="B50" s="3" t="s">
        <v>7</v>
      </c>
    </row>
    <row r="51" ht="12.75">
      <c r="B51" t="s">
        <v>8</v>
      </c>
    </row>
    <row r="53" spans="2:13" ht="12.75">
      <c r="B53" t="s">
        <v>9</v>
      </c>
      <c r="D53" t="s">
        <v>10</v>
      </c>
      <c r="M53">
        <f>0.95*4.02/9.38</f>
        <v>0.40714285714285703</v>
      </c>
    </row>
  </sheetData>
  <sheetProtection/>
  <mergeCells count="1">
    <mergeCell ref="A2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36">
      <selection activeCell="C15" sqref="C15"/>
    </sheetView>
  </sheetViews>
  <sheetFormatPr defaultColWidth="9.00390625" defaultRowHeight="12.75"/>
  <cols>
    <col min="2" max="2" width="38.875" style="0" customWidth="1"/>
    <col min="3" max="3" width="11.875" style="0" customWidth="1"/>
    <col min="4" max="4" width="22.75390625" style="0" customWidth="1"/>
    <col min="5" max="5" width="11.875" style="0" customWidth="1"/>
  </cols>
  <sheetData>
    <row r="1" ht="12.75">
      <c r="D1" s="1" t="s">
        <v>4</v>
      </c>
    </row>
    <row r="2" spans="1:4" ht="12.75" customHeight="1">
      <c r="A2" s="137" t="s">
        <v>130</v>
      </c>
      <c r="B2" s="137"/>
      <c r="C2" s="137"/>
      <c r="D2" s="137"/>
    </row>
    <row r="3" spans="1:4" ht="12.75">
      <c r="A3" s="137"/>
      <c r="B3" s="137"/>
      <c r="C3" s="137"/>
      <c r="D3" s="137"/>
    </row>
    <row r="4" spans="2:4" ht="12.75">
      <c r="B4" s="2" t="s">
        <v>281</v>
      </c>
      <c r="C4" s="2"/>
      <c r="D4" s="2"/>
    </row>
    <row r="5" spans="2:4" ht="12.75">
      <c r="B5" s="2"/>
      <c r="C5" s="2"/>
      <c r="D5" s="2"/>
    </row>
    <row r="6" spans="2:4" ht="12.75">
      <c r="B6" s="2"/>
      <c r="C6" s="2"/>
      <c r="D6" s="2"/>
    </row>
    <row r="7" spans="2:4" ht="12.75">
      <c r="B7" s="2"/>
      <c r="C7" s="2"/>
      <c r="D7" s="2"/>
    </row>
    <row r="8" spans="1:4" ht="12.75">
      <c r="A8" s="4"/>
      <c r="B8" s="4"/>
      <c r="C8" s="4"/>
      <c r="D8" s="4"/>
    </row>
    <row r="9" spans="1:4" ht="12.75">
      <c r="A9" s="5"/>
      <c r="B9" s="5"/>
      <c r="C9" s="14" t="s">
        <v>79</v>
      </c>
      <c r="D9" s="5" t="s">
        <v>21</v>
      </c>
    </row>
    <row r="10" spans="1:4" ht="12.75">
      <c r="A10" s="6" t="s">
        <v>0</v>
      </c>
      <c r="B10" s="7" t="s">
        <v>1</v>
      </c>
      <c r="C10" s="6" t="s">
        <v>80</v>
      </c>
      <c r="D10" s="7"/>
    </row>
    <row r="11" spans="1:4" ht="25.5">
      <c r="A11" s="16" t="s">
        <v>12</v>
      </c>
      <c r="B11" s="37" t="s">
        <v>62</v>
      </c>
      <c r="C11" s="27"/>
      <c r="D11" s="23"/>
    </row>
    <row r="12" spans="1:4" ht="65.25" customHeight="1">
      <c r="A12" s="68"/>
      <c r="B12" s="65" t="s">
        <v>170</v>
      </c>
      <c r="C12" s="13">
        <f>C13+C14+C15+C16</f>
        <v>1.9999999999999998</v>
      </c>
      <c r="D12" s="39"/>
    </row>
    <row r="13" spans="1:4" ht="119.25" customHeight="1">
      <c r="A13" s="16"/>
      <c r="B13" s="101" t="s">
        <v>156</v>
      </c>
      <c r="C13" s="22">
        <v>0.72</v>
      </c>
      <c r="D13" s="24" t="s">
        <v>30</v>
      </c>
    </row>
    <row r="14" spans="1:4" ht="152.25" customHeight="1">
      <c r="A14" s="16"/>
      <c r="B14" s="101" t="s">
        <v>150</v>
      </c>
      <c r="C14" s="22">
        <v>0.7</v>
      </c>
      <c r="D14" s="24" t="s">
        <v>30</v>
      </c>
    </row>
    <row r="15" spans="1:4" ht="99.75" customHeight="1">
      <c r="A15" s="33"/>
      <c r="B15" s="134" t="s">
        <v>132</v>
      </c>
      <c r="C15" s="22">
        <v>0.4</v>
      </c>
      <c r="D15" s="24" t="s">
        <v>30</v>
      </c>
    </row>
    <row r="16" spans="1:4" ht="12.75">
      <c r="A16" s="33"/>
      <c r="B16" s="66" t="s">
        <v>98</v>
      </c>
      <c r="C16" s="22">
        <v>0.18</v>
      </c>
      <c r="D16" s="25" t="s">
        <v>30</v>
      </c>
    </row>
    <row r="17" spans="1:4" ht="39" customHeight="1">
      <c r="A17" s="13" t="s">
        <v>13</v>
      </c>
      <c r="B17" s="20" t="s">
        <v>260</v>
      </c>
      <c r="C17" s="19"/>
      <c r="D17" s="19"/>
    </row>
    <row r="18" spans="1:4" ht="12.75">
      <c r="A18" s="19"/>
      <c r="B18" s="15" t="s">
        <v>261</v>
      </c>
      <c r="C18" s="19"/>
      <c r="D18" s="19"/>
    </row>
    <row r="19" spans="1:4" ht="12.75">
      <c r="A19" s="14"/>
      <c r="B19" s="57" t="s">
        <v>262</v>
      </c>
      <c r="C19" s="7">
        <f>C20+C21+C22+C23</f>
        <v>4.5600000000000005</v>
      </c>
      <c r="D19" s="7"/>
    </row>
    <row r="20" spans="1:4" ht="12.75">
      <c r="A20" s="14"/>
      <c r="B20" s="69" t="s">
        <v>64</v>
      </c>
      <c r="C20" s="26">
        <v>0.99</v>
      </c>
      <c r="D20" s="26" t="s">
        <v>117</v>
      </c>
    </row>
    <row r="21" spans="1:4" ht="12.75">
      <c r="A21" s="14"/>
      <c r="B21" s="69" t="s">
        <v>28</v>
      </c>
      <c r="C21" s="40">
        <v>1.1</v>
      </c>
      <c r="D21" s="40" t="s">
        <v>75</v>
      </c>
    </row>
    <row r="22" spans="1:4" ht="12.75">
      <c r="A22" s="14"/>
      <c r="B22" s="69" t="s">
        <v>65</v>
      </c>
      <c r="C22" s="40">
        <v>0.25</v>
      </c>
      <c r="D22" s="40" t="s">
        <v>129</v>
      </c>
    </row>
    <row r="23" spans="1:4" ht="12.75">
      <c r="A23" s="7"/>
      <c r="B23" s="69" t="s">
        <v>66</v>
      </c>
      <c r="C23" s="40">
        <v>2.22</v>
      </c>
      <c r="D23" s="40" t="s">
        <v>22</v>
      </c>
    </row>
    <row r="24" spans="1:4" ht="12.75">
      <c r="A24" s="14"/>
      <c r="B24" s="4" t="s">
        <v>68</v>
      </c>
      <c r="C24" s="19"/>
      <c r="D24" s="4"/>
    </row>
    <row r="25" spans="1:4" ht="12.75">
      <c r="A25" s="16"/>
      <c r="B25" s="49" t="s">
        <v>140</v>
      </c>
      <c r="C25" s="7">
        <f>C26+C28+C27</f>
        <v>2.93</v>
      </c>
      <c r="D25" s="42"/>
    </row>
    <row r="26" spans="1:4" ht="22.5">
      <c r="A26" s="68"/>
      <c r="B26" s="66" t="s">
        <v>121</v>
      </c>
      <c r="C26" s="22">
        <v>2.75</v>
      </c>
      <c r="D26" s="24" t="s">
        <v>106</v>
      </c>
    </row>
    <row r="27" spans="1:4" ht="12.75">
      <c r="A27" s="16"/>
      <c r="B27" s="70" t="s">
        <v>146</v>
      </c>
      <c r="C27" s="31">
        <v>0.08</v>
      </c>
      <c r="D27" s="43" t="s">
        <v>30</v>
      </c>
    </row>
    <row r="28" spans="1:4" ht="22.5">
      <c r="A28" s="17"/>
      <c r="B28" s="70" t="s">
        <v>199</v>
      </c>
      <c r="C28" s="31">
        <v>0.1</v>
      </c>
      <c r="D28" s="43" t="s">
        <v>24</v>
      </c>
    </row>
    <row r="29" spans="1:4" ht="25.5">
      <c r="A29" s="17"/>
      <c r="B29" s="28" t="s">
        <v>133</v>
      </c>
      <c r="C29" s="13">
        <v>0.06</v>
      </c>
      <c r="D29" s="44" t="s">
        <v>23</v>
      </c>
    </row>
    <row r="30" spans="1:4" ht="25.5">
      <c r="A30" s="17"/>
      <c r="B30" s="28" t="s">
        <v>134</v>
      </c>
      <c r="C30" s="13">
        <v>0.19</v>
      </c>
      <c r="D30" s="45" t="s">
        <v>24</v>
      </c>
    </row>
    <row r="31" spans="1:4" ht="51">
      <c r="A31" s="82" t="s">
        <v>14</v>
      </c>
      <c r="B31" s="30" t="s">
        <v>44</v>
      </c>
      <c r="C31" s="9"/>
      <c r="D31" s="9"/>
    </row>
    <row r="32" spans="1:4" ht="25.5">
      <c r="A32" s="13"/>
      <c r="B32" s="36" t="s">
        <v>47</v>
      </c>
      <c r="C32" s="7">
        <v>0</v>
      </c>
      <c r="D32" s="11" t="s">
        <v>46</v>
      </c>
    </row>
    <row r="33" spans="1:4" ht="25.5">
      <c r="A33" s="16"/>
      <c r="B33" s="30" t="s">
        <v>48</v>
      </c>
      <c r="C33" s="13">
        <v>0.1</v>
      </c>
      <c r="D33" s="43" t="s">
        <v>119</v>
      </c>
    </row>
    <row r="34" spans="1:4" ht="22.5">
      <c r="A34" s="72"/>
      <c r="B34" s="66" t="s">
        <v>45</v>
      </c>
      <c r="C34" s="9"/>
      <c r="D34" s="87" t="s">
        <v>24</v>
      </c>
    </row>
    <row r="35" spans="1:4" ht="12.75">
      <c r="A35" s="12"/>
      <c r="B35" s="71" t="s">
        <v>241</v>
      </c>
      <c r="C35" s="9"/>
      <c r="D35" s="87" t="s">
        <v>40</v>
      </c>
    </row>
    <row r="36" spans="1:4" ht="12.75">
      <c r="A36" s="12"/>
      <c r="B36" s="71" t="s">
        <v>242</v>
      </c>
      <c r="C36" s="9"/>
      <c r="D36" s="87" t="s">
        <v>40</v>
      </c>
    </row>
    <row r="37" spans="1:4" ht="12.75">
      <c r="A37" s="12"/>
      <c r="B37" s="71" t="s">
        <v>263</v>
      </c>
      <c r="C37" s="9"/>
      <c r="D37" s="87" t="s">
        <v>40</v>
      </c>
    </row>
    <row r="38" spans="1:4" ht="22.5">
      <c r="A38" s="12"/>
      <c r="B38" s="66" t="s">
        <v>280</v>
      </c>
      <c r="C38" s="9"/>
      <c r="D38" s="87" t="s">
        <v>128</v>
      </c>
    </row>
    <row r="39" spans="1:4" ht="23.25" customHeight="1">
      <c r="A39" s="73"/>
      <c r="B39" s="71" t="s">
        <v>52</v>
      </c>
      <c r="C39" s="9"/>
      <c r="D39" s="9" t="s">
        <v>24</v>
      </c>
    </row>
    <row r="40" spans="1:4" ht="15.75" customHeight="1">
      <c r="A40" s="17" t="s">
        <v>15</v>
      </c>
      <c r="B40" s="29" t="s">
        <v>6</v>
      </c>
      <c r="C40" s="55">
        <v>0.2</v>
      </c>
      <c r="D40" s="46"/>
    </row>
    <row r="41" spans="1:4" ht="48">
      <c r="A41" s="17"/>
      <c r="B41" s="60" t="s">
        <v>55</v>
      </c>
      <c r="C41" s="51"/>
      <c r="D41" s="135" t="s">
        <v>189</v>
      </c>
    </row>
    <row r="42" spans="1:4" ht="39" customHeight="1">
      <c r="A42" s="17" t="s">
        <v>16</v>
      </c>
      <c r="B42" s="50" t="s">
        <v>56</v>
      </c>
      <c r="C42" s="54">
        <v>3</v>
      </c>
      <c r="D42" s="52" t="s">
        <v>58</v>
      </c>
    </row>
    <row r="43" spans="1:4" ht="33.75">
      <c r="A43" s="17"/>
      <c r="B43" s="60" t="s">
        <v>155</v>
      </c>
      <c r="C43" s="61"/>
      <c r="D43" s="52"/>
    </row>
    <row r="44" spans="1:4" ht="15.75">
      <c r="A44" s="17"/>
      <c r="B44" s="56" t="s">
        <v>31</v>
      </c>
      <c r="C44" s="80">
        <f>C12+C19+C25+C29+C30+C32+C33+C40+C42</f>
        <v>13.04</v>
      </c>
      <c r="D44" s="52"/>
    </row>
    <row r="45" spans="1:4" ht="12.75">
      <c r="A45" s="17"/>
      <c r="B45" s="56" t="s">
        <v>59</v>
      </c>
      <c r="C45" s="7"/>
      <c r="D45" s="52"/>
    </row>
    <row r="46" spans="1:4" ht="12.75">
      <c r="A46" s="17"/>
      <c r="B46" s="63" t="s">
        <v>71</v>
      </c>
      <c r="C46" s="62">
        <v>0.8</v>
      </c>
      <c r="D46" s="52" t="s">
        <v>30</v>
      </c>
    </row>
    <row r="47" spans="1:4" ht="25.5">
      <c r="A47" s="17"/>
      <c r="B47" s="64" t="s">
        <v>72</v>
      </c>
      <c r="C47" s="62">
        <v>3.22</v>
      </c>
      <c r="D47" s="52" t="s">
        <v>30</v>
      </c>
    </row>
    <row r="49" ht="12.75">
      <c r="B49" s="3" t="s">
        <v>7</v>
      </c>
    </row>
    <row r="50" ht="12.75">
      <c r="B50" t="s">
        <v>8</v>
      </c>
    </row>
    <row r="52" spans="2:4" ht="12.75">
      <c r="B52" t="s">
        <v>9</v>
      </c>
      <c r="D52" t="s">
        <v>10</v>
      </c>
    </row>
    <row r="53" ht="12.75">
      <c r="M53">
        <f>0.95*4.02/9.38</f>
        <v>0.40714285714285703</v>
      </c>
    </row>
  </sheetData>
  <sheetProtection/>
  <mergeCells count="1">
    <mergeCell ref="A2:D3"/>
  </mergeCells>
  <printOptions/>
  <pageMargins left="0.75" right="0.75" top="1" bottom="1" header="0.5" footer="0.5"/>
  <pageSetup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50"/>
  <sheetViews>
    <sheetView zoomScalePageLayoutView="0" workbookViewId="0" topLeftCell="B1">
      <selection activeCell="F12" sqref="F12"/>
    </sheetView>
  </sheetViews>
  <sheetFormatPr defaultColWidth="9.00390625" defaultRowHeight="12.75"/>
  <cols>
    <col min="1" max="1" width="8.125" style="0" customWidth="1"/>
    <col min="2" max="2" width="38.375" style="0" customWidth="1"/>
    <col min="3" max="3" width="15.25390625" style="0" customWidth="1"/>
    <col min="4" max="4" width="25.125" style="0" customWidth="1"/>
  </cols>
  <sheetData>
    <row r="1" ht="12.75">
      <c r="D1" s="1" t="s">
        <v>4</v>
      </c>
    </row>
    <row r="2" spans="1:4" ht="25.5" customHeight="1">
      <c r="A2" s="137" t="s">
        <v>153</v>
      </c>
      <c r="B2" s="137"/>
      <c r="C2" s="137"/>
      <c r="D2" s="137"/>
    </row>
    <row r="3" spans="1:4" ht="12.75" customHeight="1" hidden="1">
      <c r="A3" s="137"/>
      <c r="B3" s="137"/>
      <c r="C3" s="137"/>
      <c r="D3" s="137"/>
    </row>
    <row r="4" spans="2:4" ht="12.75">
      <c r="B4" s="2" t="s">
        <v>169</v>
      </c>
      <c r="C4" s="2"/>
      <c r="D4" s="2"/>
    </row>
    <row r="5" spans="2:4" ht="12.75">
      <c r="B5" s="2"/>
      <c r="C5" s="2"/>
      <c r="D5" s="2"/>
    </row>
    <row r="6" spans="2:4" ht="12.75">
      <c r="B6" s="2"/>
      <c r="C6" s="2"/>
      <c r="D6" s="2"/>
    </row>
    <row r="7" spans="1:4" ht="12.75">
      <c r="A7" s="4"/>
      <c r="B7" s="4"/>
      <c r="C7" s="4"/>
      <c r="D7" s="4"/>
    </row>
    <row r="8" spans="1:4" ht="12.75">
      <c r="A8" s="5"/>
      <c r="B8" s="5"/>
      <c r="C8" s="5"/>
      <c r="D8" s="5" t="s">
        <v>21</v>
      </c>
    </row>
    <row r="9" spans="1:4" ht="12.75">
      <c r="A9" s="6" t="s">
        <v>0</v>
      </c>
      <c r="B9" s="7" t="s">
        <v>1</v>
      </c>
      <c r="C9" s="6" t="s">
        <v>2</v>
      </c>
      <c r="D9" s="7"/>
    </row>
    <row r="10" spans="1:4" ht="32.25" customHeight="1">
      <c r="A10" s="16" t="s">
        <v>12</v>
      </c>
      <c r="B10" s="37" t="s">
        <v>33</v>
      </c>
      <c r="C10" s="27"/>
      <c r="D10" s="23"/>
    </row>
    <row r="11" spans="1:4" ht="68.25" customHeight="1">
      <c r="A11" s="16"/>
      <c r="B11" s="30" t="s">
        <v>175</v>
      </c>
      <c r="C11" s="13">
        <f>C12+C13+C14+C15+C16+C17+C18+C19</f>
        <v>4.24</v>
      </c>
      <c r="D11" s="39"/>
    </row>
    <row r="12" spans="1:4" ht="84" customHeight="1">
      <c r="A12" s="16"/>
      <c r="B12" s="66" t="s">
        <v>131</v>
      </c>
      <c r="C12" s="22">
        <v>1.24</v>
      </c>
      <c r="D12" s="24" t="s">
        <v>30</v>
      </c>
    </row>
    <row r="13" spans="1:4" ht="117" customHeight="1">
      <c r="A13" s="16"/>
      <c r="B13" s="66" t="s">
        <v>150</v>
      </c>
      <c r="C13" s="22">
        <v>1.05</v>
      </c>
      <c r="D13" s="24" t="s">
        <v>30</v>
      </c>
    </row>
    <row r="14" spans="1:4" ht="81.75" customHeight="1">
      <c r="A14" s="32"/>
      <c r="B14" s="66" t="s">
        <v>132</v>
      </c>
      <c r="C14" s="22">
        <v>0.6</v>
      </c>
      <c r="D14" s="24" t="s">
        <v>30</v>
      </c>
    </row>
    <row r="15" spans="1:4" ht="26.25" customHeight="1">
      <c r="A15" s="32"/>
      <c r="B15" s="38" t="s">
        <v>86</v>
      </c>
      <c r="C15" s="22">
        <v>0.43</v>
      </c>
      <c r="D15" s="25" t="s">
        <v>40</v>
      </c>
    </row>
    <row r="16" spans="1:4" ht="25.5">
      <c r="A16" s="21"/>
      <c r="B16" s="38" t="s">
        <v>87</v>
      </c>
      <c r="C16" s="22">
        <v>0.4</v>
      </c>
      <c r="D16" s="25" t="s">
        <v>162</v>
      </c>
    </row>
    <row r="17" spans="1:4" ht="53.25" customHeight="1">
      <c r="A17" s="18"/>
      <c r="B17" s="35" t="s">
        <v>88</v>
      </c>
      <c r="C17" s="22">
        <v>0.18</v>
      </c>
      <c r="D17" s="25" t="s">
        <v>24</v>
      </c>
    </row>
    <row r="18" spans="1:4" ht="27.75" customHeight="1">
      <c r="A18" s="34"/>
      <c r="B18" s="47" t="s">
        <v>176</v>
      </c>
      <c r="C18" s="40">
        <v>0.3</v>
      </c>
      <c r="D18" s="24" t="s">
        <v>30</v>
      </c>
    </row>
    <row r="19" spans="1:4" ht="25.5">
      <c r="A19" s="34"/>
      <c r="B19" s="47" t="s">
        <v>84</v>
      </c>
      <c r="C19" s="40">
        <v>0.04</v>
      </c>
      <c r="D19" s="41" t="s">
        <v>39</v>
      </c>
    </row>
    <row r="20" spans="1:4" ht="45.75" customHeight="1">
      <c r="A20" s="48" t="s">
        <v>13</v>
      </c>
      <c r="B20" s="20" t="s">
        <v>42</v>
      </c>
      <c r="C20" s="19"/>
      <c r="D20" s="19"/>
    </row>
    <row r="21" spans="1:4" ht="24.75" customHeight="1">
      <c r="A21" s="19"/>
      <c r="B21" s="4" t="s">
        <v>3</v>
      </c>
      <c r="C21" s="19"/>
      <c r="D21" s="4"/>
    </row>
    <row r="22" spans="1:4" ht="30" customHeight="1">
      <c r="A22" s="17"/>
      <c r="B22" s="49" t="s">
        <v>54</v>
      </c>
      <c r="C22" s="7">
        <f>C23+C24+C25</f>
        <v>2.68</v>
      </c>
      <c r="D22" s="42"/>
    </row>
    <row r="23" spans="1:4" ht="30" customHeight="1">
      <c r="A23" s="18"/>
      <c r="B23" s="66" t="s">
        <v>145</v>
      </c>
      <c r="C23" s="22">
        <v>2.41</v>
      </c>
      <c r="D23" s="24" t="s">
        <v>106</v>
      </c>
    </row>
    <row r="24" spans="1:4" ht="12.75">
      <c r="A24" s="17"/>
      <c r="B24" s="70" t="s">
        <v>146</v>
      </c>
      <c r="C24" s="31">
        <v>0.12</v>
      </c>
      <c r="D24" s="43" t="s">
        <v>30</v>
      </c>
    </row>
    <row r="25" spans="1:4" ht="12.75">
      <c r="A25" s="17"/>
      <c r="B25" s="70" t="s">
        <v>147</v>
      </c>
      <c r="C25" s="31">
        <v>0.15</v>
      </c>
      <c r="D25" s="43" t="s">
        <v>24</v>
      </c>
    </row>
    <row r="26" spans="1:4" ht="25.5">
      <c r="A26" s="17"/>
      <c r="B26" s="28" t="s">
        <v>17</v>
      </c>
      <c r="C26" s="13">
        <v>0.07</v>
      </c>
      <c r="D26" s="44" t="s">
        <v>23</v>
      </c>
    </row>
    <row r="27" spans="1:4" ht="39.75" customHeight="1">
      <c r="A27" s="17"/>
      <c r="B27" s="28" t="s">
        <v>27</v>
      </c>
      <c r="C27" s="13">
        <v>0.35</v>
      </c>
      <c r="D27" s="45" t="s">
        <v>24</v>
      </c>
    </row>
    <row r="28" spans="1:4" ht="51">
      <c r="A28" s="13" t="s">
        <v>14</v>
      </c>
      <c r="B28" s="30" t="s">
        <v>44</v>
      </c>
      <c r="C28" s="9"/>
      <c r="D28" s="9"/>
    </row>
    <row r="29" spans="1:4" ht="25.5">
      <c r="A29" s="17" t="s">
        <v>15</v>
      </c>
      <c r="B29" s="36" t="s">
        <v>47</v>
      </c>
      <c r="C29" s="7">
        <v>0.15</v>
      </c>
      <c r="D29" s="11" t="s">
        <v>46</v>
      </c>
    </row>
    <row r="30" spans="1:4" ht="25.5">
      <c r="A30" s="17" t="s">
        <v>16</v>
      </c>
      <c r="B30" s="30" t="s">
        <v>48</v>
      </c>
      <c r="C30" s="13">
        <v>0.5</v>
      </c>
      <c r="D30" s="43" t="s">
        <v>119</v>
      </c>
    </row>
    <row r="31" spans="1:4" ht="22.5">
      <c r="A31" s="9"/>
      <c r="B31" s="66" t="s">
        <v>45</v>
      </c>
      <c r="C31" s="9"/>
      <c r="D31" s="87" t="s">
        <v>24</v>
      </c>
    </row>
    <row r="32" spans="1:4" ht="22.5">
      <c r="A32" s="9"/>
      <c r="B32" s="66" t="s">
        <v>177</v>
      </c>
      <c r="C32" s="9"/>
      <c r="D32" s="87" t="s">
        <v>128</v>
      </c>
    </row>
    <row r="33" spans="1:4" ht="12.75">
      <c r="A33" s="9"/>
      <c r="B33" s="71" t="s">
        <v>50</v>
      </c>
      <c r="C33" s="9"/>
      <c r="D33" s="87" t="s">
        <v>40</v>
      </c>
    </row>
    <row r="34" spans="1:4" ht="12.75">
      <c r="A34" s="9"/>
      <c r="B34" s="71" t="s">
        <v>53</v>
      </c>
      <c r="C34" s="9"/>
      <c r="D34" s="87" t="s">
        <v>40</v>
      </c>
    </row>
    <row r="35" spans="1:4" ht="12.75">
      <c r="A35" s="9"/>
      <c r="B35" s="71" t="s">
        <v>51</v>
      </c>
      <c r="C35" s="9"/>
      <c r="D35" s="87" t="s">
        <v>40</v>
      </c>
    </row>
    <row r="36" spans="1:4" ht="12.75">
      <c r="A36" s="8"/>
      <c r="B36" s="71" t="s">
        <v>52</v>
      </c>
      <c r="C36" s="9"/>
      <c r="D36" s="87" t="s">
        <v>24</v>
      </c>
    </row>
    <row r="37" spans="1:4" ht="12.75">
      <c r="A37" s="17" t="s">
        <v>18</v>
      </c>
      <c r="B37" s="29" t="s">
        <v>6</v>
      </c>
      <c r="C37" s="55">
        <v>0.3</v>
      </c>
      <c r="D37" s="46"/>
    </row>
    <row r="38" spans="1:4" ht="34.5" customHeight="1">
      <c r="A38" s="17"/>
      <c r="B38" s="60" t="s">
        <v>55</v>
      </c>
      <c r="C38" s="51"/>
      <c r="D38" s="117" t="s">
        <v>189</v>
      </c>
    </row>
    <row r="39" spans="1:4" ht="23.25" customHeight="1">
      <c r="A39" s="17" t="s">
        <v>19</v>
      </c>
      <c r="B39" s="50" t="s">
        <v>56</v>
      </c>
      <c r="C39" s="54">
        <v>3</v>
      </c>
      <c r="D39" s="52" t="s">
        <v>58</v>
      </c>
    </row>
    <row r="40" spans="1:4" ht="33.75">
      <c r="A40" s="17"/>
      <c r="B40" s="60" t="s">
        <v>155</v>
      </c>
      <c r="C40" s="54"/>
      <c r="D40" s="52"/>
    </row>
    <row r="41" spans="1:4" ht="25.5">
      <c r="A41" s="17" t="s">
        <v>19</v>
      </c>
      <c r="B41" s="36" t="s">
        <v>178</v>
      </c>
      <c r="C41" s="54">
        <v>0.69</v>
      </c>
      <c r="D41" s="52"/>
    </row>
    <row r="42" spans="1:4" ht="15.75">
      <c r="A42" s="17"/>
      <c r="B42" s="82" t="s">
        <v>31</v>
      </c>
      <c r="C42" s="80">
        <f>C11+C22+C26+C27+C29+C30+C37+C39+C41</f>
        <v>11.98</v>
      </c>
      <c r="D42" s="52"/>
    </row>
    <row r="43" spans="1:4" ht="12.75">
      <c r="A43" s="17"/>
      <c r="B43" s="56" t="s">
        <v>59</v>
      </c>
      <c r="C43" s="7"/>
      <c r="D43" s="52"/>
    </row>
    <row r="44" spans="1:4" ht="12.75">
      <c r="A44" s="17"/>
      <c r="B44" s="63" t="s">
        <v>11</v>
      </c>
      <c r="C44" s="62">
        <v>0.72</v>
      </c>
      <c r="D44" s="52" t="s">
        <v>30</v>
      </c>
    </row>
    <row r="45" spans="1:4" ht="12.75">
      <c r="A45" s="17"/>
      <c r="B45" s="63" t="s">
        <v>60</v>
      </c>
      <c r="C45" s="62">
        <v>2.88</v>
      </c>
      <c r="D45" s="52" t="s">
        <v>30</v>
      </c>
    </row>
    <row r="47" ht="12.75">
      <c r="B47" s="3" t="s">
        <v>7</v>
      </c>
    </row>
    <row r="48" ht="12.75">
      <c r="B48" t="s">
        <v>8</v>
      </c>
    </row>
    <row r="50" spans="2:4" ht="12.75">
      <c r="B50" t="s">
        <v>9</v>
      </c>
      <c r="D50" t="s">
        <v>10</v>
      </c>
    </row>
  </sheetData>
  <sheetProtection/>
  <mergeCells count="1">
    <mergeCell ref="A2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1">
      <selection activeCell="G11" sqref="G11"/>
    </sheetView>
  </sheetViews>
  <sheetFormatPr defaultColWidth="9.00390625" defaultRowHeight="12.75"/>
  <cols>
    <col min="1" max="1" width="8.125" style="0" customWidth="1"/>
    <col min="2" max="2" width="38.375" style="0" customWidth="1"/>
    <col min="3" max="3" width="15.25390625" style="0" customWidth="1"/>
    <col min="4" max="4" width="18.375" style="0" customWidth="1"/>
    <col min="5" max="5" width="19.75390625" style="0" customWidth="1"/>
    <col min="6" max="6" width="8.25390625" style="0" customWidth="1"/>
    <col min="7" max="7" width="8.375" style="0" customWidth="1"/>
    <col min="8" max="8" width="8.75390625" style="0" customWidth="1"/>
    <col min="9" max="9" width="10.25390625" style="0" customWidth="1"/>
  </cols>
  <sheetData>
    <row r="1" ht="12.75">
      <c r="D1" s="1" t="s">
        <v>4</v>
      </c>
    </row>
    <row r="2" spans="1:4" ht="25.5" customHeight="1">
      <c r="A2" s="137" t="s">
        <v>130</v>
      </c>
      <c r="B2" s="137"/>
      <c r="C2" s="137"/>
      <c r="D2" s="137"/>
    </row>
    <row r="3" spans="1:4" ht="12.75" customHeight="1" hidden="1">
      <c r="A3" s="137"/>
      <c r="B3" s="137"/>
      <c r="C3" s="137"/>
      <c r="D3" s="137"/>
    </row>
    <row r="4" spans="2:4" ht="12.75">
      <c r="B4" s="2" t="s">
        <v>258</v>
      </c>
      <c r="C4" s="2"/>
      <c r="D4" s="2"/>
    </row>
    <row r="5" spans="2:4" ht="12.75">
      <c r="B5" s="2"/>
      <c r="C5" s="2"/>
      <c r="D5" s="2"/>
    </row>
    <row r="6" spans="2:4" ht="12.75">
      <c r="B6" s="2"/>
      <c r="C6" s="2"/>
      <c r="D6" s="2"/>
    </row>
    <row r="7" spans="1:4" ht="12.75">
      <c r="A7" s="4"/>
      <c r="B7" s="4"/>
      <c r="C7" s="4"/>
      <c r="D7" s="72"/>
    </row>
    <row r="8" spans="1:4" ht="12.75">
      <c r="A8" s="5"/>
      <c r="B8" s="5"/>
      <c r="C8" s="5"/>
      <c r="D8" s="5" t="s">
        <v>21</v>
      </c>
    </row>
    <row r="9" spans="1:4" ht="12.75">
      <c r="A9" s="6" t="s">
        <v>0</v>
      </c>
      <c r="B9" s="7" t="s">
        <v>1</v>
      </c>
      <c r="C9" s="6" t="s">
        <v>2</v>
      </c>
      <c r="D9" s="42"/>
    </row>
    <row r="10" spans="1:4" ht="32.25" customHeight="1">
      <c r="A10" s="16" t="s">
        <v>12</v>
      </c>
      <c r="B10" s="37" t="s">
        <v>33</v>
      </c>
      <c r="C10" s="27"/>
      <c r="D10" s="9"/>
    </row>
    <row r="11" spans="1:4" ht="66" customHeight="1">
      <c r="A11" s="16"/>
      <c r="B11" s="65" t="s">
        <v>170</v>
      </c>
      <c r="C11" s="13">
        <f>C12+C13+C14+C15+C16+C17+C18+C20+C19</f>
        <v>4.15</v>
      </c>
      <c r="D11" s="9"/>
    </row>
    <row r="12" spans="1:4" ht="117.75" customHeight="1">
      <c r="A12" s="16"/>
      <c r="B12" s="101" t="s">
        <v>156</v>
      </c>
      <c r="C12" s="22">
        <v>0.95</v>
      </c>
      <c r="D12" s="9" t="s">
        <v>30</v>
      </c>
    </row>
    <row r="13" spans="1:6" ht="153.75" customHeight="1">
      <c r="A13" s="16"/>
      <c r="B13" s="101" t="s">
        <v>150</v>
      </c>
      <c r="C13" s="22">
        <v>0.63</v>
      </c>
      <c r="D13" s="9" t="s">
        <v>30</v>
      </c>
      <c r="F13" s="83"/>
    </row>
    <row r="14" spans="1:4" ht="100.5" customHeight="1">
      <c r="A14" s="32"/>
      <c r="B14" s="134" t="s">
        <v>132</v>
      </c>
      <c r="C14" s="22">
        <v>0.29</v>
      </c>
      <c r="D14" s="9" t="s">
        <v>30</v>
      </c>
    </row>
    <row r="15" spans="1:4" ht="15.75" customHeight="1">
      <c r="A15" s="32"/>
      <c r="B15" s="38" t="s">
        <v>98</v>
      </c>
      <c r="C15" s="22">
        <v>0.3</v>
      </c>
      <c r="D15" s="9" t="s">
        <v>30</v>
      </c>
    </row>
    <row r="16" spans="1:4" ht="25.5">
      <c r="A16" s="32"/>
      <c r="B16" s="38" t="s">
        <v>41</v>
      </c>
      <c r="C16" s="22">
        <v>0.5</v>
      </c>
      <c r="D16" s="9" t="s">
        <v>40</v>
      </c>
    </row>
    <row r="17" spans="1:4" ht="24" customHeight="1">
      <c r="A17" s="21"/>
      <c r="B17" s="38" t="s">
        <v>99</v>
      </c>
      <c r="C17" s="22">
        <v>0.08</v>
      </c>
      <c r="D17" s="9" t="s">
        <v>91</v>
      </c>
    </row>
    <row r="18" spans="1:4" ht="52.5" customHeight="1">
      <c r="A18" s="18"/>
      <c r="B18" s="35" t="s">
        <v>37</v>
      </c>
      <c r="C18" s="22">
        <v>0</v>
      </c>
      <c r="D18" s="9"/>
    </row>
    <row r="19" spans="1:4" ht="12.75">
      <c r="A19" s="34"/>
      <c r="B19" s="38" t="s">
        <v>97</v>
      </c>
      <c r="C19" s="40">
        <v>1.35</v>
      </c>
      <c r="D19" s="9" t="s">
        <v>30</v>
      </c>
    </row>
    <row r="20" spans="1:4" ht="27.75" customHeight="1">
      <c r="A20" s="34"/>
      <c r="B20" s="47" t="s">
        <v>84</v>
      </c>
      <c r="C20" s="40">
        <v>0.05</v>
      </c>
      <c r="D20" s="9" t="s">
        <v>91</v>
      </c>
    </row>
    <row r="21" spans="1:4" ht="43.5" customHeight="1">
      <c r="A21" s="48" t="s">
        <v>13</v>
      </c>
      <c r="B21" s="20" t="s">
        <v>42</v>
      </c>
      <c r="C21" s="19"/>
      <c r="D21" s="9"/>
    </row>
    <row r="22" spans="1:4" ht="18" customHeight="1">
      <c r="A22" s="17"/>
      <c r="B22" s="4" t="s">
        <v>3</v>
      </c>
      <c r="C22" s="19"/>
      <c r="D22" s="72"/>
    </row>
    <row r="23" spans="2:4" ht="25.5" customHeight="1">
      <c r="B23" s="49" t="s">
        <v>54</v>
      </c>
      <c r="C23" s="7">
        <f>C24+C25+C26</f>
        <v>3.11</v>
      </c>
      <c r="D23" s="42"/>
    </row>
    <row r="24" spans="1:4" ht="22.5">
      <c r="A24" s="18"/>
      <c r="B24" s="10" t="s">
        <v>29</v>
      </c>
      <c r="C24" s="22">
        <v>1.99</v>
      </c>
      <c r="D24" s="9" t="s">
        <v>22</v>
      </c>
    </row>
    <row r="25" spans="1:4" ht="12.75">
      <c r="A25" s="17"/>
      <c r="B25" s="11" t="s">
        <v>43</v>
      </c>
      <c r="C25" s="31">
        <v>0.81</v>
      </c>
      <c r="D25" s="9" t="s">
        <v>92</v>
      </c>
    </row>
    <row r="26" spans="1:4" ht="22.5">
      <c r="A26" s="17"/>
      <c r="B26" s="11" t="s">
        <v>74</v>
      </c>
      <c r="C26" s="31">
        <v>0.31</v>
      </c>
      <c r="D26" s="9" t="s">
        <v>24</v>
      </c>
    </row>
    <row r="27" spans="1:4" ht="39.75" customHeight="1">
      <c r="A27" s="17"/>
      <c r="B27" s="28" t="s">
        <v>17</v>
      </c>
      <c r="C27" s="13">
        <v>0.1</v>
      </c>
      <c r="D27" s="9" t="s">
        <v>23</v>
      </c>
    </row>
    <row r="28" spans="1:4" ht="25.5">
      <c r="A28" s="17"/>
      <c r="B28" s="28" t="s">
        <v>95</v>
      </c>
      <c r="C28" s="13">
        <v>0.12</v>
      </c>
      <c r="D28" s="9" t="s">
        <v>96</v>
      </c>
    </row>
    <row r="29" spans="1:4" ht="51">
      <c r="A29" s="13" t="s">
        <v>14</v>
      </c>
      <c r="B29" s="30" t="s">
        <v>44</v>
      </c>
      <c r="C29" s="9"/>
      <c r="D29" s="9"/>
    </row>
    <row r="30" spans="1:4" ht="25.5">
      <c r="A30" s="17" t="s">
        <v>15</v>
      </c>
      <c r="B30" s="36" t="s">
        <v>47</v>
      </c>
      <c r="C30" s="7">
        <v>0.35</v>
      </c>
      <c r="D30" s="87" t="s">
        <v>93</v>
      </c>
    </row>
    <row r="31" spans="1:4" ht="25.5">
      <c r="A31" s="17" t="s">
        <v>16</v>
      </c>
      <c r="B31" s="30" t="s">
        <v>48</v>
      </c>
      <c r="C31" s="13">
        <v>0.4</v>
      </c>
      <c r="D31" s="9"/>
    </row>
    <row r="32" spans="1:4" ht="25.5">
      <c r="A32" s="9"/>
      <c r="B32" s="38" t="s">
        <v>45</v>
      </c>
      <c r="C32" s="9"/>
      <c r="D32" s="9"/>
    </row>
    <row r="33" spans="1:4" ht="25.5">
      <c r="A33" s="9"/>
      <c r="B33" s="38" t="s">
        <v>49</v>
      </c>
      <c r="C33" s="9"/>
      <c r="D33" s="9"/>
    </row>
    <row r="34" spans="1:4" ht="12.75">
      <c r="A34" s="9"/>
      <c r="B34" s="9" t="s">
        <v>50</v>
      </c>
      <c r="C34" s="9"/>
      <c r="D34" s="9"/>
    </row>
    <row r="35" spans="1:4" ht="12.75">
      <c r="A35" s="9"/>
      <c r="B35" s="9" t="s">
        <v>53</v>
      </c>
      <c r="C35" s="9"/>
      <c r="D35" s="42"/>
    </row>
    <row r="36" spans="1:4" ht="12.75">
      <c r="A36" s="9"/>
      <c r="B36" s="9" t="s">
        <v>51</v>
      </c>
      <c r="C36" s="9"/>
      <c r="D36" s="9"/>
    </row>
    <row r="37" spans="1:4" ht="12.75">
      <c r="A37" s="8"/>
      <c r="B37" s="9" t="s">
        <v>52</v>
      </c>
      <c r="C37" s="9"/>
      <c r="D37" s="9"/>
    </row>
    <row r="38" spans="1:4" ht="12.75">
      <c r="A38" s="17" t="s">
        <v>18</v>
      </c>
      <c r="B38" s="29" t="s">
        <v>6</v>
      </c>
      <c r="C38" s="55">
        <v>0.75</v>
      </c>
      <c r="D38" s="9" t="s">
        <v>25</v>
      </c>
    </row>
    <row r="39" spans="1:4" ht="57" customHeight="1">
      <c r="A39" s="17"/>
      <c r="B39" s="53" t="s">
        <v>55</v>
      </c>
      <c r="C39" s="51"/>
      <c r="D39" s="9"/>
    </row>
    <row r="40" spans="1:4" ht="12.75">
      <c r="A40" s="17" t="s">
        <v>19</v>
      </c>
      <c r="B40" s="50" t="s">
        <v>56</v>
      </c>
      <c r="C40" s="54">
        <v>3</v>
      </c>
      <c r="D40" s="9" t="s">
        <v>94</v>
      </c>
    </row>
    <row r="41" spans="1:4" ht="76.5">
      <c r="A41" s="17"/>
      <c r="B41" s="53" t="s">
        <v>57</v>
      </c>
      <c r="C41" s="54"/>
      <c r="D41" s="9"/>
    </row>
    <row r="42" spans="1:4" ht="15.75">
      <c r="A42" s="17"/>
      <c r="B42" s="56" t="s">
        <v>31</v>
      </c>
      <c r="C42" s="90">
        <f>C11+C23+C27+C28+C30+C31+C38+C40</f>
        <v>11.979999999999999</v>
      </c>
      <c r="D42" s="9"/>
    </row>
    <row r="43" spans="1:4" ht="12.75">
      <c r="A43" s="17"/>
      <c r="B43" s="56" t="s">
        <v>59</v>
      </c>
      <c r="C43" s="7"/>
      <c r="D43" s="92"/>
    </row>
    <row r="44" spans="1:4" ht="12.75">
      <c r="A44" s="17"/>
      <c r="B44" s="63" t="s">
        <v>11</v>
      </c>
      <c r="C44" s="62">
        <v>0.72</v>
      </c>
      <c r="D44" s="9"/>
    </row>
    <row r="45" spans="1:4" ht="12.75">
      <c r="A45" s="17"/>
      <c r="B45" s="63" t="s">
        <v>60</v>
      </c>
      <c r="C45" s="62">
        <v>2.88</v>
      </c>
      <c r="D45" s="76"/>
    </row>
    <row r="47" ht="12.75">
      <c r="B47" s="3" t="s">
        <v>7</v>
      </c>
    </row>
    <row r="48" spans="2:4" ht="12.75">
      <c r="B48" s="3" t="s">
        <v>100</v>
      </c>
      <c r="D48" t="s">
        <v>10</v>
      </c>
    </row>
    <row r="49" ht="12.75">
      <c r="B49" t="s">
        <v>8</v>
      </c>
    </row>
    <row r="50" spans="2:4" ht="12.75">
      <c r="B50" t="s">
        <v>9</v>
      </c>
      <c r="D50" t="s">
        <v>10</v>
      </c>
    </row>
    <row r="51" spans="2:4" ht="12.75">
      <c r="B51" t="s">
        <v>9</v>
      </c>
      <c r="D51" t="s">
        <v>10</v>
      </c>
    </row>
  </sheetData>
  <sheetProtection/>
  <mergeCells count="1">
    <mergeCell ref="A2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B1">
      <selection activeCell="G10" sqref="G10"/>
    </sheetView>
  </sheetViews>
  <sheetFormatPr defaultColWidth="9.00390625" defaultRowHeight="12.75"/>
  <cols>
    <col min="2" max="2" width="38.875" style="0" customWidth="1"/>
    <col min="3" max="3" width="11.875" style="0" customWidth="1"/>
    <col min="4" max="4" width="22.75390625" style="0" customWidth="1"/>
    <col min="5" max="5" width="11.875" style="0" customWidth="1"/>
  </cols>
  <sheetData>
    <row r="1" ht="12.75">
      <c r="D1" s="1" t="s">
        <v>4</v>
      </c>
    </row>
    <row r="2" spans="1:4" ht="12.75" customHeight="1">
      <c r="A2" s="137" t="s">
        <v>130</v>
      </c>
      <c r="B2" s="137"/>
      <c r="C2" s="137"/>
      <c r="D2" s="137"/>
    </row>
    <row r="3" spans="1:4" ht="12.75">
      <c r="A3" s="137"/>
      <c r="B3" s="137"/>
      <c r="C3" s="137"/>
      <c r="D3" s="137"/>
    </row>
    <row r="4" spans="2:4" ht="12.75">
      <c r="B4" s="2" t="s">
        <v>259</v>
      </c>
      <c r="C4" s="2"/>
      <c r="D4" s="2"/>
    </row>
    <row r="5" spans="2:4" ht="12.75">
      <c r="B5" s="2"/>
      <c r="C5" s="2"/>
      <c r="D5" s="2"/>
    </row>
    <row r="6" spans="2:4" ht="12.75">
      <c r="B6" s="2"/>
      <c r="C6" s="2"/>
      <c r="D6" s="2"/>
    </row>
    <row r="7" spans="2:4" ht="12.75">
      <c r="B7" s="2"/>
      <c r="C7" s="2"/>
      <c r="D7" s="2"/>
    </row>
    <row r="8" spans="1:4" ht="12.75">
      <c r="A8" s="4"/>
      <c r="B8" s="4"/>
      <c r="C8" s="4"/>
      <c r="D8" s="4"/>
    </row>
    <row r="9" spans="1:4" ht="12.75">
      <c r="A9" s="5"/>
      <c r="B9" s="5"/>
      <c r="C9" s="14" t="s">
        <v>79</v>
      </c>
      <c r="D9" s="5" t="s">
        <v>21</v>
      </c>
    </row>
    <row r="10" spans="1:4" ht="12.75">
      <c r="A10" s="6" t="s">
        <v>0</v>
      </c>
      <c r="B10" s="7" t="s">
        <v>1</v>
      </c>
      <c r="C10" s="6" t="s">
        <v>80</v>
      </c>
      <c r="D10" s="7"/>
    </row>
    <row r="11" spans="1:4" ht="25.5">
      <c r="A11" s="16" t="s">
        <v>12</v>
      </c>
      <c r="B11" s="37" t="s">
        <v>62</v>
      </c>
      <c r="C11" s="27"/>
      <c r="D11" s="23"/>
    </row>
    <row r="12" spans="1:4" ht="65.25" customHeight="1">
      <c r="A12" s="68"/>
      <c r="B12" s="65" t="s">
        <v>170</v>
      </c>
      <c r="C12" s="13">
        <f>C13+C14+C15+C16+C17</f>
        <v>2.1199999999999997</v>
      </c>
      <c r="D12" s="39"/>
    </row>
    <row r="13" spans="1:4" ht="119.25" customHeight="1">
      <c r="A13" s="16"/>
      <c r="B13" s="101" t="s">
        <v>156</v>
      </c>
      <c r="C13" s="22">
        <v>0.91</v>
      </c>
      <c r="D13" s="24" t="s">
        <v>30</v>
      </c>
    </row>
    <row r="14" spans="1:4" ht="152.25" customHeight="1">
      <c r="A14" s="16"/>
      <c r="B14" s="101" t="s">
        <v>150</v>
      </c>
      <c r="C14" s="22">
        <v>0.7</v>
      </c>
      <c r="D14" s="24" t="s">
        <v>30</v>
      </c>
    </row>
    <row r="15" spans="1:4" ht="99.75" customHeight="1">
      <c r="A15" s="33"/>
      <c r="B15" s="134" t="s">
        <v>132</v>
      </c>
      <c r="C15" s="22">
        <v>0.3</v>
      </c>
      <c r="D15" s="24" t="s">
        <v>30</v>
      </c>
    </row>
    <row r="16" spans="1:4" ht="12.75">
      <c r="A16" s="33"/>
      <c r="B16" s="66" t="s">
        <v>98</v>
      </c>
      <c r="C16" s="22">
        <v>0.18</v>
      </c>
      <c r="D16" s="25" t="s">
        <v>30</v>
      </c>
    </row>
    <row r="17" spans="1:4" ht="24.75" customHeight="1">
      <c r="A17" s="17"/>
      <c r="B17" s="10" t="s">
        <v>180</v>
      </c>
      <c r="C17" s="22">
        <v>0.03</v>
      </c>
      <c r="D17" s="81" t="s">
        <v>39</v>
      </c>
    </row>
    <row r="18" spans="1:4" ht="38.25">
      <c r="A18" s="13" t="s">
        <v>13</v>
      </c>
      <c r="B18" s="20" t="s">
        <v>260</v>
      </c>
      <c r="C18" s="19"/>
      <c r="D18" s="19"/>
    </row>
    <row r="19" spans="1:4" ht="12.75">
      <c r="A19" s="19"/>
      <c r="B19" s="15" t="s">
        <v>261</v>
      </c>
      <c r="C19" s="19"/>
      <c r="D19" s="19"/>
    </row>
    <row r="20" spans="1:4" ht="12.75">
      <c r="A20" s="14"/>
      <c r="B20" s="57" t="s">
        <v>262</v>
      </c>
      <c r="C20" s="7">
        <f>C21+C22+C23+C24</f>
        <v>5.52</v>
      </c>
      <c r="D20" s="7"/>
    </row>
    <row r="21" spans="1:4" ht="12.75">
      <c r="A21" s="14"/>
      <c r="B21" s="69" t="s">
        <v>64</v>
      </c>
      <c r="C21" s="26">
        <v>1.5</v>
      </c>
      <c r="D21" s="26" t="s">
        <v>117</v>
      </c>
    </row>
    <row r="22" spans="1:4" ht="12.75">
      <c r="A22" s="14"/>
      <c r="B22" s="69" t="s">
        <v>28</v>
      </c>
      <c r="C22" s="40">
        <v>1.31</v>
      </c>
      <c r="D22" s="40" t="s">
        <v>75</v>
      </c>
    </row>
    <row r="23" spans="1:4" ht="12.75">
      <c r="A23" s="14"/>
      <c r="B23" s="69" t="s">
        <v>65</v>
      </c>
      <c r="C23" s="40">
        <v>0.15</v>
      </c>
      <c r="D23" s="40" t="s">
        <v>129</v>
      </c>
    </row>
    <row r="24" spans="1:4" ht="12.75">
      <c r="A24" s="7"/>
      <c r="B24" s="69" t="s">
        <v>66</v>
      </c>
      <c r="C24" s="40">
        <v>2.56</v>
      </c>
      <c r="D24" s="40" t="s">
        <v>22</v>
      </c>
    </row>
    <row r="25" spans="1:4" ht="12.75">
      <c r="A25" s="14"/>
      <c r="B25" s="4" t="s">
        <v>68</v>
      </c>
      <c r="C25" s="19"/>
      <c r="D25" s="4"/>
    </row>
    <row r="26" spans="1:4" ht="12.75">
      <c r="A26" s="16"/>
      <c r="B26" s="49" t="s">
        <v>140</v>
      </c>
      <c r="C26" s="7">
        <f>C27+C28</f>
        <v>1.73</v>
      </c>
      <c r="D26" s="42"/>
    </row>
    <row r="27" spans="1:4" ht="22.5">
      <c r="A27" s="68"/>
      <c r="B27" s="66" t="s">
        <v>121</v>
      </c>
      <c r="C27" s="22">
        <v>1.56</v>
      </c>
      <c r="D27" s="24" t="s">
        <v>106</v>
      </c>
    </row>
    <row r="28" spans="1:4" ht="22.5">
      <c r="A28" s="17"/>
      <c r="B28" s="70" t="s">
        <v>74</v>
      </c>
      <c r="C28" s="31">
        <v>0.17</v>
      </c>
      <c r="D28" s="43" t="s">
        <v>24</v>
      </c>
    </row>
    <row r="29" spans="1:4" ht="25.5">
      <c r="A29" s="17"/>
      <c r="B29" s="28" t="s">
        <v>133</v>
      </c>
      <c r="C29" s="13">
        <v>0.06</v>
      </c>
      <c r="D29" s="44" t="s">
        <v>23</v>
      </c>
    </row>
    <row r="30" spans="1:4" ht="25.5">
      <c r="A30" s="17"/>
      <c r="B30" s="28" t="s">
        <v>134</v>
      </c>
      <c r="C30" s="13">
        <v>0.24</v>
      </c>
      <c r="D30" s="45" t="s">
        <v>24</v>
      </c>
    </row>
    <row r="31" spans="1:4" ht="51">
      <c r="A31" s="82" t="s">
        <v>14</v>
      </c>
      <c r="B31" s="30" t="s">
        <v>44</v>
      </c>
      <c r="C31" s="9"/>
      <c r="D31" s="9"/>
    </row>
    <row r="32" spans="1:4" ht="25.5">
      <c r="A32" s="13"/>
      <c r="B32" s="36" t="s">
        <v>47</v>
      </c>
      <c r="C32" s="7">
        <v>0.1</v>
      </c>
      <c r="D32" s="11" t="s">
        <v>46</v>
      </c>
    </row>
    <row r="33" spans="1:4" ht="25.5">
      <c r="A33" s="16"/>
      <c r="B33" s="30" t="s">
        <v>48</v>
      </c>
      <c r="C33" s="13">
        <v>0.23</v>
      </c>
      <c r="D33" s="43" t="s">
        <v>119</v>
      </c>
    </row>
    <row r="34" spans="1:4" ht="22.5">
      <c r="A34" s="72"/>
      <c r="B34" s="66" t="s">
        <v>45</v>
      </c>
      <c r="C34" s="9"/>
      <c r="D34" s="87" t="s">
        <v>24</v>
      </c>
    </row>
    <row r="35" spans="1:4" ht="12.75">
      <c r="A35" s="12"/>
      <c r="B35" s="71" t="s">
        <v>241</v>
      </c>
      <c r="C35" s="9"/>
      <c r="D35" s="87" t="s">
        <v>40</v>
      </c>
    </row>
    <row r="36" spans="1:4" ht="12.75">
      <c r="A36" s="12"/>
      <c r="B36" s="71" t="s">
        <v>242</v>
      </c>
      <c r="C36" s="9"/>
      <c r="D36" s="87" t="s">
        <v>40</v>
      </c>
    </row>
    <row r="37" spans="1:4" ht="12.75">
      <c r="A37" s="12"/>
      <c r="B37" s="71" t="s">
        <v>263</v>
      </c>
      <c r="C37" s="9"/>
      <c r="D37" s="87" t="s">
        <v>40</v>
      </c>
    </row>
    <row r="38" spans="1:4" ht="12.75">
      <c r="A38" s="73"/>
      <c r="B38" s="71" t="s">
        <v>256</v>
      </c>
      <c r="C38" s="9"/>
      <c r="D38" s="9" t="s">
        <v>24</v>
      </c>
    </row>
    <row r="39" spans="1:4" ht="12.75">
      <c r="A39" s="17" t="s">
        <v>15</v>
      </c>
      <c r="B39" s="29" t="s">
        <v>6</v>
      </c>
      <c r="C39" s="55">
        <v>0.4</v>
      </c>
      <c r="D39" s="46"/>
    </row>
    <row r="40" spans="1:4" ht="39" customHeight="1">
      <c r="A40" s="17"/>
      <c r="B40" s="60" t="s">
        <v>55</v>
      </c>
      <c r="C40" s="51"/>
      <c r="D40" s="135" t="s">
        <v>189</v>
      </c>
    </row>
    <row r="41" spans="1:4" ht="12.75">
      <c r="A41" s="17" t="s">
        <v>16</v>
      </c>
      <c r="B41" s="50" t="s">
        <v>56</v>
      </c>
      <c r="C41" s="54">
        <v>3</v>
      </c>
      <c r="D41" s="52" t="s">
        <v>58</v>
      </c>
    </row>
    <row r="42" spans="1:4" ht="33.75">
      <c r="A42" s="17"/>
      <c r="B42" s="60" t="s">
        <v>155</v>
      </c>
      <c r="C42" s="61"/>
      <c r="D42" s="52"/>
    </row>
    <row r="43" spans="1:4" ht="15.75">
      <c r="A43" s="17"/>
      <c r="B43" s="56" t="s">
        <v>31</v>
      </c>
      <c r="C43" s="80">
        <f>C12+C20+C26+C29+C30+C32+C33+C39+C41</f>
        <v>13.4</v>
      </c>
      <c r="D43" s="52"/>
    </row>
    <row r="44" spans="1:4" ht="12.75">
      <c r="A44" s="17"/>
      <c r="B44" s="56" t="s">
        <v>59</v>
      </c>
      <c r="C44" s="7"/>
      <c r="D44" s="52"/>
    </row>
    <row r="45" spans="1:4" ht="12.75">
      <c r="A45" s="17"/>
      <c r="B45" s="63" t="s">
        <v>71</v>
      </c>
      <c r="C45" s="62">
        <v>0.8</v>
      </c>
      <c r="D45" s="52" t="s">
        <v>30</v>
      </c>
    </row>
    <row r="46" spans="1:4" ht="25.5">
      <c r="A46" s="17"/>
      <c r="B46" s="64" t="s">
        <v>72</v>
      </c>
      <c r="C46" s="62">
        <v>3.22</v>
      </c>
      <c r="D46" s="52" t="s">
        <v>30</v>
      </c>
    </row>
    <row r="48" ht="12.75">
      <c r="B48" s="3" t="s">
        <v>7</v>
      </c>
    </row>
    <row r="49" ht="12.75">
      <c r="B49" t="s">
        <v>8</v>
      </c>
    </row>
    <row r="51" spans="2:4" ht="12.75">
      <c r="B51" t="s">
        <v>9</v>
      </c>
      <c r="D51" t="s">
        <v>10</v>
      </c>
    </row>
    <row r="53" ht="12.75">
      <c r="M53">
        <f>0.95*4.02/9.38</f>
        <v>0.40714285714285703</v>
      </c>
    </row>
  </sheetData>
  <sheetProtection/>
  <mergeCells count="1">
    <mergeCell ref="A2:D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6.875" style="0" customWidth="1"/>
    <col min="2" max="2" width="33.75390625" style="0" customWidth="1"/>
    <col min="3" max="3" width="11.875" style="0" customWidth="1"/>
    <col min="4" max="4" width="26.375" style="0" customWidth="1"/>
    <col min="5" max="5" width="11.875" style="0" customWidth="1"/>
    <col min="10" max="10" width="6.375" style="0" customWidth="1"/>
  </cols>
  <sheetData>
    <row r="1" ht="12.75">
      <c r="D1" s="1" t="s">
        <v>4</v>
      </c>
    </row>
    <row r="2" spans="1:4" ht="12.75" customHeight="1">
      <c r="A2" s="137" t="s">
        <v>130</v>
      </c>
      <c r="B2" s="137"/>
      <c r="C2" s="137"/>
      <c r="D2" s="137"/>
    </row>
    <row r="3" spans="1:4" ht="12.75">
      <c r="A3" s="137"/>
      <c r="B3" s="137"/>
      <c r="C3" s="137"/>
      <c r="D3" s="137"/>
    </row>
    <row r="4" spans="2:4" ht="12.75">
      <c r="B4" s="2" t="s">
        <v>269</v>
      </c>
      <c r="C4" s="2"/>
      <c r="D4" s="2"/>
    </row>
    <row r="5" spans="2:4" ht="12.75">
      <c r="B5" s="2"/>
      <c r="C5" s="2"/>
      <c r="D5" s="2"/>
    </row>
    <row r="6" spans="2:4" ht="12.75">
      <c r="B6" s="2"/>
      <c r="C6" s="2"/>
      <c r="D6" s="2"/>
    </row>
    <row r="7" spans="2:4" ht="12.75">
      <c r="B7" s="2"/>
      <c r="C7" s="2"/>
      <c r="D7" s="2"/>
    </row>
    <row r="8" spans="1:4" ht="12.75">
      <c r="A8" s="4"/>
      <c r="B8" s="4"/>
      <c r="C8" s="4"/>
      <c r="D8" s="4"/>
    </row>
    <row r="9" spans="1:4" ht="12.75">
      <c r="A9" s="5"/>
      <c r="B9" s="5"/>
      <c r="C9" s="14" t="s">
        <v>79</v>
      </c>
      <c r="D9" s="5" t="s">
        <v>21</v>
      </c>
    </row>
    <row r="10" spans="1:4" ht="12.75">
      <c r="A10" s="6" t="s">
        <v>0</v>
      </c>
      <c r="B10" s="7" t="s">
        <v>1</v>
      </c>
      <c r="C10" s="6" t="s">
        <v>80</v>
      </c>
      <c r="D10" s="7"/>
    </row>
    <row r="11" spans="1:4" ht="38.25">
      <c r="A11" s="16" t="s">
        <v>12</v>
      </c>
      <c r="B11" s="37" t="s">
        <v>62</v>
      </c>
      <c r="C11" s="27"/>
      <c r="D11" s="23"/>
    </row>
    <row r="12" spans="1:4" ht="76.5">
      <c r="A12" s="68"/>
      <c r="B12" s="65" t="s">
        <v>170</v>
      </c>
      <c r="C12" s="13">
        <f>C13+C14+C15+C16+C18+C19+C20</f>
        <v>2.481</v>
      </c>
      <c r="D12" s="39"/>
    </row>
    <row r="13" spans="1:4" ht="101.25">
      <c r="A13" s="16"/>
      <c r="B13" s="66" t="s">
        <v>156</v>
      </c>
      <c r="C13" s="22">
        <v>0.895</v>
      </c>
      <c r="D13" s="24" t="s">
        <v>30</v>
      </c>
    </row>
    <row r="14" spans="1:4" ht="146.25">
      <c r="A14" s="16"/>
      <c r="B14" s="66" t="s">
        <v>150</v>
      </c>
      <c r="C14" s="22">
        <v>0.69</v>
      </c>
      <c r="D14" s="24" t="s">
        <v>30</v>
      </c>
    </row>
    <row r="15" spans="1:4" ht="101.25">
      <c r="A15" s="33"/>
      <c r="B15" s="66" t="s">
        <v>132</v>
      </c>
      <c r="C15" s="22">
        <v>0.3</v>
      </c>
      <c r="D15" s="24" t="s">
        <v>30</v>
      </c>
    </row>
    <row r="16" spans="1:4" ht="22.5">
      <c r="A16" s="33"/>
      <c r="B16" s="66" t="s">
        <v>86</v>
      </c>
      <c r="C16" s="22">
        <v>0.18</v>
      </c>
      <c r="D16" s="25" t="s">
        <v>136</v>
      </c>
    </row>
    <row r="17" spans="1:4" ht="12.75">
      <c r="A17" s="33"/>
      <c r="B17" s="66" t="s">
        <v>137</v>
      </c>
      <c r="C17" s="22">
        <v>0.154</v>
      </c>
      <c r="D17" s="25" t="s">
        <v>30</v>
      </c>
    </row>
    <row r="18" spans="1:4" ht="22.5">
      <c r="A18" s="33"/>
      <c r="B18" s="66" t="s">
        <v>99</v>
      </c>
      <c r="C18" s="22">
        <v>0.226</v>
      </c>
      <c r="D18" s="25" t="s">
        <v>136</v>
      </c>
    </row>
    <row r="19" spans="1:4" ht="45">
      <c r="A19" s="16"/>
      <c r="B19" s="59" t="s">
        <v>101</v>
      </c>
      <c r="C19" s="22">
        <v>0.14</v>
      </c>
      <c r="D19" s="25" t="s">
        <v>24</v>
      </c>
    </row>
    <row r="20" spans="1:4" ht="22.5">
      <c r="A20" s="17"/>
      <c r="B20" s="10" t="s">
        <v>84</v>
      </c>
      <c r="C20" s="22">
        <v>0.05</v>
      </c>
      <c r="D20" s="81" t="s">
        <v>39</v>
      </c>
    </row>
    <row r="21" spans="1:4" ht="51">
      <c r="A21" s="13" t="s">
        <v>13</v>
      </c>
      <c r="B21" s="20" t="s">
        <v>42</v>
      </c>
      <c r="C21" s="19"/>
      <c r="D21" s="19"/>
    </row>
    <row r="22" spans="1:4" ht="12.75">
      <c r="A22" s="19"/>
      <c r="B22" s="15" t="s">
        <v>67</v>
      </c>
      <c r="C22" s="19"/>
      <c r="D22" s="19"/>
    </row>
    <row r="23" spans="1:4" ht="12.75">
      <c r="A23" s="14"/>
      <c r="B23" s="57" t="s">
        <v>139</v>
      </c>
      <c r="C23" s="7">
        <f>C24+C25+C26+C27</f>
        <v>5.299999999999999</v>
      </c>
      <c r="D23" s="7"/>
    </row>
    <row r="24" spans="1:4" ht="22.5">
      <c r="A24" s="14"/>
      <c r="B24" s="69" t="s">
        <v>64</v>
      </c>
      <c r="C24" s="26">
        <v>1.43</v>
      </c>
      <c r="D24" s="26" t="s">
        <v>117</v>
      </c>
    </row>
    <row r="25" spans="1:4" ht="12.75">
      <c r="A25" s="14"/>
      <c r="B25" s="69" t="s">
        <v>28</v>
      </c>
      <c r="C25" s="40">
        <v>1.38</v>
      </c>
      <c r="D25" s="40" t="s">
        <v>75</v>
      </c>
    </row>
    <row r="26" spans="1:4" ht="12.75">
      <c r="A26" s="14"/>
      <c r="B26" s="69" t="s">
        <v>65</v>
      </c>
      <c r="C26" s="40">
        <v>0.15</v>
      </c>
      <c r="D26" s="40" t="s">
        <v>252</v>
      </c>
    </row>
    <row r="27" spans="1:4" ht="12.75">
      <c r="A27" s="7"/>
      <c r="B27" s="69" t="s">
        <v>66</v>
      </c>
      <c r="C27" s="40">
        <v>2.34</v>
      </c>
      <c r="D27" s="40" t="s">
        <v>22</v>
      </c>
    </row>
    <row r="28" spans="1:4" ht="12.75">
      <c r="A28" s="14"/>
      <c r="B28" s="4" t="s">
        <v>68</v>
      </c>
      <c r="C28" s="19"/>
      <c r="D28" s="4"/>
    </row>
    <row r="29" spans="1:4" ht="12.75">
      <c r="A29" s="16"/>
      <c r="B29" s="49" t="s">
        <v>140</v>
      </c>
      <c r="C29" s="7">
        <f>C30+C31+C32</f>
        <v>1.6</v>
      </c>
      <c r="D29" s="42"/>
    </row>
    <row r="30" spans="1:4" ht="22.5">
      <c r="A30" s="68"/>
      <c r="B30" s="66" t="s">
        <v>253</v>
      </c>
      <c r="C30" s="22">
        <v>1.37</v>
      </c>
      <c r="D30" s="24" t="s">
        <v>106</v>
      </c>
    </row>
    <row r="31" spans="1:4" ht="12.75">
      <c r="A31" s="16"/>
      <c r="B31" s="70" t="s">
        <v>146</v>
      </c>
      <c r="C31" s="31">
        <v>0.08</v>
      </c>
      <c r="D31" s="43" t="s">
        <v>30</v>
      </c>
    </row>
    <row r="32" spans="1:4" ht="22.5">
      <c r="A32" s="17"/>
      <c r="B32" s="70" t="s">
        <v>254</v>
      </c>
      <c r="C32" s="31">
        <v>0.15</v>
      </c>
      <c r="D32" s="43" t="s">
        <v>24</v>
      </c>
    </row>
    <row r="33" spans="1:4" ht="25.5">
      <c r="A33" s="17"/>
      <c r="B33" s="28" t="s">
        <v>133</v>
      </c>
      <c r="C33" s="13">
        <v>0.06</v>
      </c>
      <c r="D33" s="44" t="s">
        <v>30</v>
      </c>
    </row>
    <row r="34" spans="1:4" ht="25.5">
      <c r="A34" s="17"/>
      <c r="B34" s="28" t="s">
        <v>134</v>
      </c>
      <c r="C34" s="13">
        <v>0.2</v>
      </c>
      <c r="D34" s="45" t="s">
        <v>24</v>
      </c>
    </row>
    <row r="35" spans="1:4" ht="51">
      <c r="A35" s="82" t="s">
        <v>14</v>
      </c>
      <c r="B35" s="30" t="s">
        <v>44</v>
      </c>
      <c r="C35" s="9"/>
      <c r="D35" s="9"/>
    </row>
    <row r="36" spans="1:4" ht="25.5">
      <c r="A36" s="13"/>
      <c r="B36" s="36" t="s">
        <v>47</v>
      </c>
      <c r="C36" s="7">
        <v>0.13</v>
      </c>
      <c r="D36" s="11" t="s">
        <v>46</v>
      </c>
    </row>
    <row r="37" spans="1:4" ht="25.5">
      <c r="A37" s="16"/>
      <c r="B37" s="30" t="s">
        <v>48</v>
      </c>
      <c r="C37" s="13">
        <v>0.32</v>
      </c>
      <c r="D37" s="43" t="s">
        <v>119</v>
      </c>
    </row>
    <row r="38" spans="1:4" ht="22.5">
      <c r="A38" s="72"/>
      <c r="B38" s="66" t="s">
        <v>45</v>
      </c>
      <c r="C38" s="9"/>
      <c r="D38" s="87" t="s">
        <v>24</v>
      </c>
    </row>
    <row r="39" spans="1:4" ht="12.75">
      <c r="A39" s="12"/>
      <c r="B39" s="71" t="s">
        <v>241</v>
      </c>
      <c r="C39" s="9"/>
      <c r="D39" s="87" t="s">
        <v>40</v>
      </c>
    </row>
    <row r="40" spans="1:4" ht="12.75">
      <c r="A40" s="12"/>
      <c r="B40" s="71" t="s">
        <v>242</v>
      </c>
      <c r="C40" s="9"/>
      <c r="D40" s="87" t="s">
        <v>40</v>
      </c>
    </row>
    <row r="41" spans="1:4" ht="12.75">
      <c r="A41" s="12"/>
      <c r="B41" s="71" t="s">
        <v>255</v>
      </c>
      <c r="C41" s="9"/>
      <c r="D41" s="87" t="s">
        <v>40</v>
      </c>
    </row>
    <row r="42" spans="1:4" ht="12.75">
      <c r="A42" s="73"/>
      <c r="B42" s="71" t="s">
        <v>256</v>
      </c>
      <c r="C42" s="9"/>
      <c r="D42" s="87" t="s">
        <v>24</v>
      </c>
    </row>
    <row r="43" spans="1:4" ht="12.75">
      <c r="A43" s="17" t="s">
        <v>15</v>
      </c>
      <c r="B43" s="29" t="s">
        <v>6</v>
      </c>
      <c r="C43" s="55">
        <v>0.305</v>
      </c>
      <c r="D43" s="46"/>
    </row>
    <row r="44" spans="1:4" ht="45">
      <c r="A44" s="17"/>
      <c r="B44" s="60" t="s">
        <v>55</v>
      </c>
      <c r="C44" s="51"/>
      <c r="D44" s="117" t="s">
        <v>189</v>
      </c>
    </row>
    <row r="45" spans="1:4" ht="12.75">
      <c r="A45" s="17" t="s">
        <v>16</v>
      </c>
      <c r="B45" s="50" t="s">
        <v>56</v>
      </c>
      <c r="C45" s="54">
        <v>3</v>
      </c>
      <c r="D45" s="52" t="s">
        <v>58</v>
      </c>
    </row>
    <row r="46" spans="1:4" ht="33.75">
      <c r="A46" s="17"/>
      <c r="B46" s="60" t="s">
        <v>155</v>
      </c>
      <c r="C46" s="61"/>
      <c r="D46" s="52"/>
    </row>
    <row r="47" spans="1:4" ht="15.75">
      <c r="A47" s="17"/>
      <c r="B47" s="56" t="s">
        <v>31</v>
      </c>
      <c r="C47" s="80">
        <f>C12+C23+C29+C33+C34+C36+C37+C43+C45</f>
        <v>13.395999999999999</v>
      </c>
      <c r="D47" s="52"/>
    </row>
    <row r="48" spans="1:4" ht="12.75">
      <c r="A48" s="17"/>
      <c r="B48" s="56" t="s">
        <v>59</v>
      </c>
      <c r="C48" s="7"/>
      <c r="D48" s="52"/>
    </row>
    <row r="49" spans="1:4" ht="12.75">
      <c r="A49" s="17"/>
      <c r="B49" s="63" t="s">
        <v>71</v>
      </c>
      <c r="C49" s="62">
        <v>0.8</v>
      </c>
      <c r="D49" s="52" t="s">
        <v>30</v>
      </c>
    </row>
    <row r="50" spans="1:4" ht="25.5">
      <c r="A50" s="17"/>
      <c r="B50" s="64" t="s">
        <v>72</v>
      </c>
      <c r="C50" s="62">
        <v>3.22</v>
      </c>
      <c r="D50" s="52" t="s">
        <v>30</v>
      </c>
    </row>
    <row r="52" ht="12.75">
      <c r="B52" s="3" t="s">
        <v>7</v>
      </c>
    </row>
    <row r="53" ht="12.75">
      <c r="B53" t="s">
        <v>8</v>
      </c>
    </row>
    <row r="55" spans="2:4" ht="12.75">
      <c r="B55" t="s">
        <v>9</v>
      </c>
      <c r="D55" t="s">
        <v>10</v>
      </c>
    </row>
  </sheetData>
  <sheetProtection/>
  <mergeCells count="1">
    <mergeCell ref="A2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28">
      <selection activeCell="D37" sqref="D37"/>
    </sheetView>
  </sheetViews>
  <sheetFormatPr defaultColWidth="9.00390625" defaultRowHeight="12.75"/>
  <cols>
    <col min="1" max="1" width="6.25390625" style="0" customWidth="1"/>
    <col min="2" max="2" width="38.375" style="0" customWidth="1"/>
    <col min="3" max="3" width="11.25390625" style="0" customWidth="1"/>
    <col min="4" max="4" width="25.125" style="0" customWidth="1"/>
    <col min="5" max="5" width="10.125" style="0" bestFit="1" customWidth="1"/>
    <col min="7" max="7" width="9.625" style="0" bestFit="1" customWidth="1"/>
    <col min="9" max="9" width="11.125" style="0" customWidth="1"/>
  </cols>
  <sheetData>
    <row r="1" ht="12.75">
      <c r="D1" s="1" t="s">
        <v>4</v>
      </c>
    </row>
    <row r="2" spans="1:4" ht="25.5" customHeight="1">
      <c r="A2" s="137" t="s">
        <v>153</v>
      </c>
      <c r="B2" s="137"/>
      <c r="C2" s="137"/>
      <c r="D2" s="137"/>
    </row>
    <row r="3" spans="1:4" ht="12.75" customHeight="1" hidden="1">
      <c r="A3" s="137"/>
      <c r="B3" s="137"/>
      <c r="C3" s="137"/>
      <c r="D3" s="137"/>
    </row>
    <row r="4" spans="2:4" ht="12.75">
      <c r="B4" s="2" t="s">
        <v>159</v>
      </c>
      <c r="C4" s="2"/>
      <c r="D4" s="2"/>
    </row>
    <row r="5" spans="2:4" ht="12.75">
      <c r="B5" s="2"/>
      <c r="C5" s="2"/>
      <c r="D5" s="2"/>
    </row>
    <row r="6" spans="2:4" ht="12.75">
      <c r="B6" s="2"/>
      <c r="C6" s="2"/>
      <c r="D6" s="2"/>
    </row>
    <row r="7" spans="1:4" ht="12.75">
      <c r="A7" s="4"/>
      <c r="B7" s="4"/>
      <c r="C7" s="4"/>
      <c r="D7" s="4"/>
    </row>
    <row r="8" spans="1:4" ht="12.75">
      <c r="A8" s="5"/>
      <c r="B8" s="5"/>
      <c r="C8" s="7" t="s">
        <v>79</v>
      </c>
      <c r="D8" s="14" t="s">
        <v>21</v>
      </c>
    </row>
    <row r="9" spans="1:4" ht="12.75">
      <c r="A9" s="6" t="s">
        <v>0</v>
      </c>
      <c r="B9" s="7" t="s">
        <v>1</v>
      </c>
      <c r="C9" s="7" t="s">
        <v>85</v>
      </c>
      <c r="D9" s="7"/>
    </row>
    <row r="10" spans="1:4" ht="32.25" customHeight="1">
      <c r="A10" s="16" t="s">
        <v>12</v>
      </c>
      <c r="B10" s="37" t="s">
        <v>109</v>
      </c>
      <c r="C10" s="27"/>
      <c r="D10" s="23"/>
    </row>
    <row r="11" spans="1:4" ht="69" customHeight="1">
      <c r="A11" s="68"/>
      <c r="B11" s="30" t="s">
        <v>175</v>
      </c>
      <c r="C11" s="13">
        <f>C12+C13+C14+C15+C16+C17+C18</f>
        <v>3.0599999999999996</v>
      </c>
      <c r="D11" s="39"/>
    </row>
    <row r="12" spans="1:4" ht="80.25" customHeight="1">
      <c r="A12" s="16"/>
      <c r="B12" s="66" t="s">
        <v>131</v>
      </c>
      <c r="C12" s="22">
        <v>0.7</v>
      </c>
      <c r="D12" s="24" t="s">
        <v>30</v>
      </c>
    </row>
    <row r="13" spans="1:4" ht="117" customHeight="1">
      <c r="A13" s="16"/>
      <c r="B13" s="66" t="s">
        <v>150</v>
      </c>
      <c r="C13" s="22">
        <v>0.67</v>
      </c>
      <c r="D13" s="24" t="s">
        <v>30</v>
      </c>
    </row>
    <row r="14" spans="1:4" ht="81" customHeight="1">
      <c r="A14" s="33"/>
      <c r="B14" s="66" t="s">
        <v>132</v>
      </c>
      <c r="C14" s="22">
        <v>0.4</v>
      </c>
      <c r="D14" s="24" t="s">
        <v>30</v>
      </c>
    </row>
    <row r="15" spans="1:4" ht="26.25" customHeight="1">
      <c r="A15" s="33"/>
      <c r="B15" s="66" t="s">
        <v>86</v>
      </c>
      <c r="C15" s="22">
        <v>0.3</v>
      </c>
      <c r="D15" s="25" t="s">
        <v>40</v>
      </c>
    </row>
    <row r="16" spans="1:4" ht="12.75">
      <c r="A16" s="33"/>
      <c r="B16" s="66" t="s">
        <v>157</v>
      </c>
      <c r="C16" s="22">
        <v>0.25</v>
      </c>
      <c r="D16" s="25" t="s">
        <v>30</v>
      </c>
    </row>
    <row r="17" spans="1:4" ht="40.5" customHeight="1">
      <c r="A17" s="16"/>
      <c r="B17" s="59" t="s">
        <v>88</v>
      </c>
      <c r="C17" s="22">
        <v>0.11</v>
      </c>
      <c r="D17" s="25" t="s">
        <v>24</v>
      </c>
    </row>
    <row r="18" spans="1:4" ht="27.75" customHeight="1">
      <c r="A18" s="17"/>
      <c r="B18" s="67" t="s">
        <v>158</v>
      </c>
      <c r="C18" s="40">
        <v>0.63</v>
      </c>
      <c r="D18" s="41" t="s">
        <v>89</v>
      </c>
    </row>
    <row r="19" spans="1:4" ht="51">
      <c r="A19" s="58" t="s">
        <v>13</v>
      </c>
      <c r="B19" s="20" t="s">
        <v>42</v>
      </c>
      <c r="C19" s="19"/>
      <c r="D19" s="19"/>
    </row>
    <row r="20" spans="1:4" ht="12.75">
      <c r="A20" s="19"/>
      <c r="B20" s="15" t="s">
        <v>67</v>
      </c>
      <c r="C20" s="19"/>
      <c r="D20" s="19"/>
    </row>
    <row r="21" spans="1:4" ht="12.75">
      <c r="A21" s="14"/>
      <c r="B21" s="57" t="s">
        <v>63</v>
      </c>
      <c r="C21" s="7">
        <f>C22+C23+C24+C25</f>
        <v>3.39</v>
      </c>
      <c r="D21" s="7"/>
    </row>
    <row r="22" spans="1:4" ht="12.75">
      <c r="A22" s="14"/>
      <c r="B22" s="69" t="s">
        <v>64</v>
      </c>
      <c r="C22" s="26">
        <v>1.52</v>
      </c>
      <c r="D22" s="43" t="s">
        <v>106</v>
      </c>
    </row>
    <row r="23" spans="1:4" ht="12.75">
      <c r="A23" s="14"/>
      <c r="B23" s="69" t="s">
        <v>28</v>
      </c>
      <c r="C23" s="40">
        <v>1.72</v>
      </c>
      <c r="D23" s="43" t="s">
        <v>75</v>
      </c>
    </row>
    <row r="24" spans="1:4" ht="12.75">
      <c r="A24" s="14"/>
      <c r="B24" s="69" t="s">
        <v>65</v>
      </c>
      <c r="C24" s="40">
        <v>0.15</v>
      </c>
      <c r="D24" s="43" t="s">
        <v>106</v>
      </c>
    </row>
    <row r="25" spans="1:4" ht="12.75">
      <c r="A25" s="7"/>
      <c r="B25" s="69" t="s">
        <v>66</v>
      </c>
      <c r="C25" s="40">
        <v>0</v>
      </c>
      <c r="D25" s="43" t="s">
        <v>22</v>
      </c>
    </row>
    <row r="26" spans="1:4" ht="19.5" customHeight="1">
      <c r="A26" s="14"/>
      <c r="B26" s="4" t="s">
        <v>68</v>
      </c>
      <c r="C26" s="19"/>
      <c r="D26" s="4"/>
    </row>
    <row r="27" spans="1:4" ht="24.75" customHeight="1">
      <c r="A27" s="16"/>
      <c r="B27" s="49" t="s">
        <v>54</v>
      </c>
      <c r="C27" s="7">
        <f>C28+C29+C30</f>
        <v>1.5000000000000002</v>
      </c>
      <c r="D27" s="42"/>
    </row>
    <row r="28" spans="1:4" ht="30" customHeight="1">
      <c r="A28" s="68"/>
      <c r="B28" s="66" t="s">
        <v>29</v>
      </c>
      <c r="C28" s="22">
        <v>1.35</v>
      </c>
      <c r="D28" s="24" t="s">
        <v>112</v>
      </c>
    </row>
    <row r="29" spans="1:4" ht="18.75" customHeight="1">
      <c r="A29" s="16"/>
      <c r="B29" s="70" t="s">
        <v>43</v>
      </c>
      <c r="C29" s="31">
        <v>0.05</v>
      </c>
      <c r="D29" s="43" t="s">
        <v>26</v>
      </c>
    </row>
    <row r="30" spans="1:4" ht="22.5">
      <c r="A30" s="17"/>
      <c r="B30" s="70" t="s">
        <v>74</v>
      </c>
      <c r="C30" s="31">
        <v>0.1</v>
      </c>
      <c r="D30" s="43" t="s">
        <v>24</v>
      </c>
    </row>
    <row r="31" spans="1:4" ht="25.5">
      <c r="A31" s="17"/>
      <c r="B31" s="28" t="s">
        <v>69</v>
      </c>
      <c r="C31" s="13">
        <v>0.04</v>
      </c>
      <c r="D31" s="44" t="s">
        <v>23</v>
      </c>
    </row>
    <row r="32" spans="1:4" ht="25.5">
      <c r="A32" s="17"/>
      <c r="B32" s="28" t="s">
        <v>70</v>
      </c>
      <c r="C32" s="13">
        <v>0.1</v>
      </c>
      <c r="D32" s="45" t="s">
        <v>24</v>
      </c>
    </row>
    <row r="33" spans="1:4" ht="39.75" customHeight="1">
      <c r="A33" s="2" t="s">
        <v>14</v>
      </c>
      <c r="B33" s="30" t="s">
        <v>44</v>
      </c>
      <c r="C33" s="9"/>
      <c r="D33" s="9"/>
    </row>
    <row r="34" spans="1:4" ht="25.5">
      <c r="A34" s="13"/>
      <c r="B34" s="36" t="s">
        <v>47</v>
      </c>
      <c r="C34" s="7">
        <v>0.3</v>
      </c>
      <c r="D34" s="11" t="s">
        <v>46</v>
      </c>
    </row>
    <row r="35" spans="1:4" ht="25.5">
      <c r="A35" s="16"/>
      <c r="B35" s="30" t="s">
        <v>48</v>
      </c>
      <c r="C35" s="13">
        <v>0.85</v>
      </c>
      <c r="D35" s="43"/>
    </row>
    <row r="36" spans="1:4" ht="22.5">
      <c r="A36" s="72"/>
      <c r="B36" s="66" t="s">
        <v>45</v>
      </c>
      <c r="C36" s="9"/>
      <c r="D36" s="87" t="s">
        <v>24</v>
      </c>
    </row>
    <row r="37" spans="1:4" ht="22.5">
      <c r="A37" s="12"/>
      <c r="B37" s="66" t="s">
        <v>49</v>
      </c>
      <c r="C37" s="9"/>
      <c r="D37" s="87" t="s">
        <v>128</v>
      </c>
    </row>
    <row r="38" spans="1:4" ht="12.75">
      <c r="A38" s="12"/>
      <c r="B38" s="71" t="s">
        <v>50</v>
      </c>
      <c r="C38" s="9"/>
      <c r="D38" s="87" t="s">
        <v>40</v>
      </c>
    </row>
    <row r="39" spans="1:4" ht="12.75">
      <c r="A39" s="12"/>
      <c r="B39" s="71" t="s">
        <v>53</v>
      </c>
      <c r="C39" s="9"/>
      <c r="D39" s="87" t="s">
        <v>108</v>
      </c>
    </row>
    <row r="40" spans="1:4" ht="12.75">
      <c r="A40" s="12"/>
      <c r="B40" s="71" t="s">
        <v>51</v>
      </c>
      <c r="C40" s="9"/>
      <c r="D40" s="87" t="s">
        <v>40</v>
      </c>
    </row>
    <row r="41" spans="1:4" ht="12.75">
      <c r="A41" s="73"/>
      <c r="B41" s="71" t="s">
        <v>52</v>
      </c>
      <c r="C41" s="9"/>
      <c r="D41" s="87" t="s">
        <v>24</v>
      </c>
    </row>
    <row r="42" spans="1:4" ht="12.75">
      <c r="A42" s="17" t="s">
        <v>15</v>
      </c>
      <c r="B42" s="29" t="s">
        <v>6</v>
      </c>
      <c r="C42" s="55">
        <v>0.35</v>
      </c>
      <c r="D42" s="46"/>
    </row>
    <row r="43" spans="1:4" ht="35.25" customHeight="1">
      <c r="A43" s="17"/>
      <c r="B43" s="60" t="s">
        <v>55</v>
      </c>
      <c r="C43" s="51"/>
      <c r="D43" s="117" t="s">
        <v>189</v>
      </c>
    </row>
    <row r="44" spans="1:4" ht="12.75">
      <c r="A44" s="17" t="s">
        <v>16</v>
      </c>
      <c r="B44" s="50" t="s">
        <v>56</v>
      </c>
      <c r="C44" s="54">
        <v>3</v>
      </c>
      <c r="D44" s="52" t="s">
        <v>58</v>
      </c>
    </row>
    <row r="45" spans="1:4" ht="45" customHeight="1">
      <c r="A45" s="17"/>
      <c r="B45" s="60" t="s">
        <v>155</v>
      </c>
      <c r="C45" s="61"/>
      <c r="D45" s="52"/>
    </row>
    <row r="46" spans="1:4" ht="38.25">
      <c r="A46" s="17" t="s">
        <v>18</v>
      </c>
      <c r="B46" s="30" t="s">
        <v>61</v>
      </c>
      <c r="C46" s="13">
        <v>0.95</v>
      </c>
      <c r="D46" s="52" t="s">
        <v>30</v>
      </c>
    </row>
    <row r="47" spans="1:4" ht="15.75">
      <c r="A47" s="17"/>
      <c r="B47" s="56" t="s">
        <v>31</v>
      </c>
      <c r="C47" s="98">
        <f>C11+C21+C27+C34+C35+C42+C44+C46</f>
        <v>13.399999999999999</v>
      </c>
      <c r="D47" s="52"/>
    </row>
    <row r="48" spans="1:4" ht="12.75">
      <c r="A48" s="17"/>
      <c r="B48" s="56" t="s">
        <v>59</v>
      </c>
      <c r="C48" s="7"/>
      <c r="D48" s="52"/>
    </row>
    <row r="49" spans="1:4" ht="12.75">
      <c r="A49" s="17"/>
      <c r="B49" s="63" t="s">
        <v>71</v>
      </c>
      <c r="C49" s="62">
        <v>0.8</v>
      </c>
      <c r="D49" s="52" t="s">
        <v>30</v>
      </c>
    </row>
    <row r="50" spans="1:4" ht="25.5">
      <c r="A50" s="17"/>
      <c r="B50" s="64" t="s">
        <v>72</v>
      </c>
      <c r="C50" s="62">
        <v>3.22</v>
      </c>
      <c r="D50" s="52" t="s">
        <v>30</v>
      </c>
    </row>
    <row r="52" ht="12.75">
      <c r="B52" s="3" t="s">
        <v>7</v>
      </c>
    </row>
    <row r="53" ht="12.75">
      <c r="B53" t="s">
        <v>8</v>
      </c>
    </row>
    <row r="55" spans="2:4" ht="12.75">
      <c r="B55" t="s">
        <v>9</v>
      </c>
      <c r="D55" t="s">
        <v>10</v>
      </c>
    </row>
  </sheetData>
  <sheetProtection/>
  <mergeCells count="1">
    <mergeCell ref="A2:D3"/>
  </mergeCells>
  <printOptions/>
  <pageMargins left="0.7" right="0.7" top="0.75" bottom="0.75" header="0.3" footer="0.3"/>
  <pageSetup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38">
      <selection activeCell="A45" sqref="A45"/>
    </sheetView>
  </sheetViews>
  <sheetFormatPr defaultColWidth="9.00390625" defaultRowHeight="12.75"/>
  <cols>
    <col min="1" max="1" width="6.875" style="0" customWidth="1"/>
    <col min="2" max="2" width="33.75390625" style="0" customWidth="1"/>
    <col min="3" max="3" width="11.875" style="0" customWidth="1"/>
    <col min="4" max="4" width="26.375" style="0" customWidth="1"/>
    <col min="5" max="5" width="11.875" style="0" customWidth="1"/>
    <col min="10" max="10" width="6.375" style="0" customWidth="1"/>
  </cols>
  <sheetData>
    <row r="1" ht="12.75">
      <c r="D1" s="1" t="s">
        <v>4</v>
      </c>
    </row>
    <row r="2" spans="1:4" ht="12.75" customHeight="1">
      <c r="A2" s="137" t="s">
        <v>130</v>
      </c>
      <c r="B2" s="137"/>
      <c r="C2" s="137"/>
      <c r="D2" s="137"/>
    </row>
    <row r="3" spans="1:4" ht="12.75">
      <c r="A3" s="137"/>
      <c r="B3" s="137"/>
      <c r="C3" s="137"/>
      <c r="D3" s="137"/>
    </row>
    <row r="4" spans="2:4" ht="12.75">
      <c r="B4" s="2" t="s">
        <v>257</v>
      </c>
      <c r="C4" s="2"/>
      <c r="D4" s="2"/>
    </row>
    <row r="5" spans="2:4" ht="12.75">
      <c r="B5" s="2"/>
      <c r="C5" s="2"/>
      <c r="D5" s="2"/>
    </row>
    <row r="6" spans="2:4" ht="12.75">
      <c r="B6" s="2"/>
      <c r="C6" s="2"/>
      <c r="D6" s="2"/>
    </row>
    <row r="7" spans="2:4" ht="12.75">
      <c r="B7" s="2"/>
      <c r="C7" s="2"/>
      <c r="D7" s="2"/>
    </row>
    <row r="8" spans="1:4" ht="12.75">
      <c r="A8" s="4"/>
      <c r="B8" s="4"/>
      <c r="C8" s="4"/>
      <c r="D8" s="4"/>
    </row>
    <row r="9" spans="1:4" ht="12.75">
      <c r="A9" s="5"/>
      <c r="B9" s="5"/>
      <c r="C9" s="14" t="s">
        <v>79</v>
      </c>
      <c r="D9" s="5" t="s">
        <v>21</v>
      </c>
    </row>
    <row r="10" spans="1:4" ht="12.75">
      <c r="A10" s="6" t="s">
        <v>0</v>
      </c>
      <c r="B10" s="7" t="s">
        <v>1</v>
      </c>
      <c r="C10" s="6" t="s">
        <v>80</v>
      </c>
      <c r="D10" s="7"/>
    </row>
    <row r="11" spans="1:4" ht="38.25">
      <c r="A11" s="16" t="s">
        <v>12</v>
      </c>
      <c r="B11" s="37" t="s">
        <v>62</v>
      </c>
      <c r="C11" s="27"/>
      <c r="D11" s="23"/>
    </row>
    <row r="12" spans="1:4" ht="76.5">
      <c r="A12" s="68"/>
      <c r="B12" s="65" t="s">
        <v>170</v>
      </c>
      <c r="C12" s="13">
        <f>C13+C14+C15+C16+C18+C19+C20</f>
        <v>2.481</v>
      </c>
      <c r="D12" s="39"/>
    </row>
    <row r="13" spans="1:4" ht="101.25">
      <c r="A13" s="16"/>
      <c r="B13" s="66" t="s">
        <v>156</v>
      </c>
      <c r="C13" s="22">
        <v>0.895</v>
      </c>
      <c r="D13" s="24" t="s">
        <v>30</v>
      </c>
    </row>
    <row r="14" spans="1:4" ht="146.25">
      <c r="A14" s="16"/>
      <c r="B14" s="66" t="s">
        <v>150</v>
      </c>
      <c r="C14" s="22">
        <v>0.69</v>
      </c>
      <c r="D14" s="24" t="s">
        <v>30</v>
      </c>
    </row>
    <row r="15" spans="1:4" ht="101.25">
      <c r="A15" s="33"/>
      <c r="B15" s="66" t="s">
        <v>132</v>
      </c>
      <c r="C15" s="22">
        <v>0.3</v>
      </c>
      <c r="D15" s="24" t="s">
        <v>30</v>
      </c>
    </row>
    <row r="16" spans="1:4" ht="22.5">
      <c r="A16" s="33"/>
      <c r="B16" s="66" t="s">
        <v>86</v>
      </c>
      <c r="C16" s="22">
        <v>0.18</v>
      </c>
      <c r="D16" s="25" t="s">
        <v>136</v>
      </c>
    </row>
    <row r="17" spans="1:4" ht="12.75">
      <c r="A17" s="33"/>
      <c r="B17" s="66" t="s">
        <v>137</v>
      </c>
      <c r="C17" s="22">
        <v>0.154</v>
      </c>
      <c r="D17" s="25" t="s">
        <v>30</v>
      </c>
    </row>
    <row r="18" spans="1:4" ht="22.5">
      <c r="A18" s="33"/>
      <c r="B18" s="66" t="s">
        <v>99</v>
      </c>
      <c r="C18" s="22">
        <v>0.226</v>
      </c>
      <c r="D18" s="25" t="s">
        <v>136</v>
      </c>
    </row>
    <row r="19" spans="1:4" ht="45">
      <c r="A19" s="16"/>
      <c r="B19" s="59" t="s">
        <v>101</v>
      </c>
      <c r="C19" s="22">
        <v>0.14</v>
      </c>
      <c r="D19" s="25" t="s">
        <v>24</v>
      </c>
    </row>
    <row r="20" spans="1:4" ht="22.5">
      <c r="A20" s="17"/>
      <c r="B20" s="10" t="s">
        <v>84</v>
      </c>
      <c r="C20" s="22">
        <v>0.05</v>
      </c>
      <c r="D20" s="81" t="s">
        <v>39</v>
      </c>
    </row>
    <row r="21" spans="1:4" ht="51">
      <c r="A21" s="13" t="s">
        <v>13</v>
      </c>
      <c r="B21" s="20" t="s">
        <v>42</v>
      </c>
      <c r="C21" s="19"/>
      <c r="D21" s="19"/>
    </row>
    <row r="22" spans="1:4" ht="12.75">
      <c r="A22" s="19"/>
      <c r="B22" s="15" t="s">
        <v>67</v>
      </c>
      <c r="C22" s="19"/>
      <c r="D22" s="19"/>
    </row>
    <row r="23" spans="1:4" ht="12.75">
      <c r="A23" s="14"/>
      <c r="B23" s="57" t="s">
        <v>139</v>
      </c>
      <c r="C23" s="7">
        <f>C24+C25+C26+C27</f>
        <v>5.299999999999999</v>
      </c>
      <c r="D23" s="7"/>
    </row>
    <row r="24" spans="1:4" ht="22.5">
      <c r="A24" s="14"/>
      <c r="B24" s="69" t="s">
        <v>64</v>
      </c>
      <c r="C24" s="26">
        <v>1.43</v>
      </c>
      <c r="D24" s="26" t="s">
        <v>117</v>
      </c>
    </row>
    <row r="25" spans="1:4" ht="12.75">
      <c r="A25" s="14"/>
      <c r="B25" s="69" t="s">
        <v>28</v>
      </c>
      <c r="C25" s="40">
        <v>1.38</v>
      </c>
      <c r="D25" s="40" t="s">
        <v>75</v>
      </c>
    </row>
    <row r="26" spans="1:4" ht="12.75">
      <c r="A26" s="14"/>
      <c r="B26" s="69" t="s">
        <v>65</v>
      </c>
      <c r="C26" s="40">
        <v>0.15</v>
      </c>
      <c r="D26" s="40" t="s">
        <v>252</v>
      </c>
    </row>
    <row r="27" spans="1:4" ht="12.75">
      <c r="A27" s="7"/>
      <c r="B27" s="69" t="s">
        <v>66</v>
      </c>
      <c r="C27" s="40">
        <v>2.34</v>
      </c>
      <c r="D27" s="40" t="s">
        <v>22</v>
      </c>
    </row>
    <row r="28" spans="1:4" ht="12.75">
      <c r="A28" s="14"/>
      <c r="B28" s="4" t="s">
        <v>68</v>
      </c>
      <c r="C28" s="19"/>
      <c r="D28" s="4"/>
    </row>
    <row r="29" spans="1:4" ht="12.75">
      <c r="A29" s="16"/>
      <c r="B29" s="49" t="s">
        <v>140</v>
      </c>
      <c r="C29" s="7">
        <f>C30+C31+C32</f>
        <v>1.6</v>
      </c>
      <c r="D29" s="42"/>
    </row>
    <row r="30" spans="1:4" ht="22.5">
      <c r="A30" s="68"/>
      <c r="B30" s="66" t="s">
        <v>253</v>
      </c>
      <c r="C30" s="22">
        <v>1.37</v>
      </c>
      <c r="D30" s="24" t="s">
        <v>106</v>
      </c>
    </row>
    <row r="31" spans="1:4" ht="12.75">
      <c r="A31" s="16"/>
      <c r="B31" s="70" t="s">
        <v>146</v>
      </c>
      <c r="C31" s="31">
        <v>0.08</v>
      </c>
      <c r="D31" s="43" t="s">
        <v>30</v>
      </c>
    </row>
    <row r="32" spans="1:4" ht="22.5">
      <c r="A32" s="17"/>
      <c r="B32" s="70" t="s">
        <v>254</v>
      </c>
      <c r="C32" s="31">
        <v>0.15</v>
      </c>
      <c r="D32" s="43" t="s">
        <v>24</v>
      </c>
    </row>
    <row r="33" spans="1:4" ht="25.5">
      <c r="A33" s="17"/>
      <c r="B33" s="28" t="s">
        <v>133</v>
      </c>
      <c r="C33" s="13">
        <v>0.06</v>
      </c>
      <c r="D33" s="44" t="s">
        <v>30</v>
      </c>
    </row>
    <row r="34" spans="1:4" ht="25.5">
      <c r="A34" s="17"/>
      <c r="B34" s="28" t="s">
        <v>134</v>
      </c>
      <c r="C34" s="13">
        <v>0.2</v>
      </c>
      <c r="D34" s="45" t="s">
        <v>24</v>
      </c>
    </row>
    <row r="35" spans="1:4" ht="51">
      <c r="A35" s="82" t="s">
        <v>14</v>
      </c>
      <c r="B35" s="30" t="s">
        <v>44</v>
      </c>
      <c r="C35" s="9"/>
      <c r="D35" s="9"/>
    </row>
    <row r="36" spans="1:4" ht="25.5">
      <c r="A36" s="13"/>
      <c r="B36" s="36" t="s">
        <v>47</v>
      </c>
      <c r="C36" s="7">
        <v>0.13</v>
      </c>
      <c r="D36" s="11" t="s">
        <v>46</v>
      </c>
    </row>
    <row r="37" spans="1:4" ht="25.5">
      <c r="A37" s="16"/>
      <c r="B37" s="30" t="s">
        <v>48</v>
      </c>
      <c r="C37" s="13">
        <v>0.32</v>
      </c>
      <c r="D37" s="43" t="s">
        <v>119</v>
      </c>
    </row>
    <row r="38" spans="1:4" ht="22.5">
      <c r="A38" s="72"/>
      <c r="B38" s="66" t="s">
        <v>45</v>
      </c>
      <c r="C38" s="9"/>
      <c r="D38" s="87" t="s">
        <v>24</v>
      </c>
    </row>
    <row r="39" spans="1:4" ht="12.75">
      <c r="A39" s="12"/>
      <c r="B39" s="71" t="s">
        <v>241</v>
      </c>
      <c r="C39" s="9"/>
      <c r="D39" s="87" t="s">
        <v>40</v>
      </c>
    </row>
    <row r="40" spans="1:4" ht="12.75">
      <c r="A40" s="12"/>
      <c r="B40" s="71" t="s">
        <v>242</v>
      </c>
      <c r="C40" s="9"/>
      <c r="D40" s="87" t="s">
        <v>40</v>
      </c>
    </row>
    <row r="41" spans="1:4" ht="12.75">
      <c r="A41" s="12"/>
      <c r="B41" s="71" t="s">
        <v>255</v>
      </c>
      <c r="C41" s="9"/>
      <c r="D41" s="87" t="s">
        <v>40</v>
      </c>
    </row>
    <row r="42" spans="1:4" ht="12.75">
      <c r="A42" s="73"/>
      <c r="B42" s="71" t="s">
        <v>256</v>
      </c>
      <c r="C42" s="9"/>
      <c r="D42" s="87" t="s">
        <v>24</v>
      </c>
    </row>
    <row r="43" spans="1:4" ht="12.75">
      <c r="A43" s="17" t="s">
        <v>15</v>
      </c>
      <c r="B43" s="29" t="s">
        <v>6</v>
      </c>
      <c r="C43" s="55">
        <v>0.305</v>
      </c>
      <c r="D43" s="46"/>
    </row>
    <row r="44" spans="1:4" ht="45">
      <c r="A44" s="17"/>
      <c r="B44" s="60" t="s">
        <v>55</v>
      </c>
      <c r="C44" s="51"/>
      <c r="D44" s="117" t="s">
        <v>189</v>
      </c>
    </row>
    <row r="45" spans="1:4" ht="12.75">
      <c r="A45" s="17" t="s">
        <v>16</v>
      </c>
      <c r="B45" s="50" t="s">
        <v>56</v>
      </c>
      <c r="C45" s="54">
        <v>3</v>
      </c>
      <c r="D45" s="52" t="s">
        <v>58</v>
      </c>
    </row>
    <row r="46" spans="1:4" ht="33.75">
      <c r="A46" s="17"/>
      <c r="B46" s="60" t="s">
        <v>155</v>
      </c>
      <c r="C46" s="61"/>
      <c r="D46" s="52"/>
    </row>
    <row r="47" spans="1:4" ht="15.75">
      <c r="A47" s="17"/>
      <c r="B47" s="56" t="s">
        <v>31</v>
      </c>
      <c r="C47" s="80">
        <f>C12+C23+C29+C33+C34+C36+C37+C43+C45</f>
        <v>13.395999999999999</v>
      </c>
      <c r="D47" s="52"/>
    </row>
    <row r="48" spans="1:4" ht="12.75">
      <c r="A48" s="17"/>
      <c r="B48" s="56" t="s">
        <v>59</v>
      </c>
      <c r="C48" s="7"/>
      <c r="D48" s="52"/>
    </row>
    <row r="49" spans="1:4" ht="12.75">
      <c r="A49" s="17"/>
      <c r="B49" s="63" t="s">
        <v>71</v>
      </c>
      <c r="C49" s="62">
        <v>0.8</v>
      </c>
      <c r="D49" s="52" t="s">
        <v>30</v>
      </c>
    </row>
    <row r="50" spans="1:4" ht="25.5">
      <c r="A50" s="17"/>
      <c r="B50" s="64" t="s">
        <v>72</v>
      </c>
      <c r="C50" s="62">
        <v>3.22</v>
      </c>
      <c r="D50" s="52" t="s">
        <v>30</v>
      </c>
    </row>
    <row r="52" ht="12.75">
      <c r="B52" s="3" t="s">
        <v>7</v>
      </c>
    </row>
    <row r="53" ht="12.75">
      <c r="B53" t="s">
        <v>8</v>
      </c>
    </row>
    <row r="55" spans="2:4" ht="12.75">
      <c r="B55" t="s">
        <v>9</v>
      </c>
      <c r="D55" t="s">
        <v>10</v>
      </c>
    </row>
  </sheetData>
  <sheetProtection/>
  <mergeCells count="1">
    <mergeCell ref="A2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D54"/>
  <sheetViews>
    <sheetView zoomScalePageLayoutView="0" workbookViewId="0" topLeftCell="A41">
      <selection activeCell="A45" sqref="A45"/>
    </sheetView>
  </sheetViews>
  <sheetFormatPr defaultColWidth="9.00390625" defaultRowHeight="12.75"/>
  <cols>
    <col min="1" max="1" width="6.875" style="0" customWidth="1"/>
    <col min="2" max="2" width="39.375" style="0" customWidth="1"/>
    <col min="3" max="3" width="11.125" style="0" customWidth="1"/>
    <col min="4" max="4" width="19.125" style="0" customWidth="1"/>
    <col min="5" max="5" width="11.875" style="0" customWidth="1"/>
    <col min="9" max="9" width="9.625" style="0" bestFit="1" customWidth="1"/>
  </cols>
  <sheetData>
    <row r="1" ht="12.75">
      <c r="D1" s="1" t="s">
        <v>4</v>
      </c>
    </row>
    <row r="2" spans="1:4" ht="12.75">
      <c r="A2" s="137" t="s">
        <v>285</v>
      </c>
      <c r="B2" s="137"/>
      <c r="C2" s="137"/>
      <c r="D2" s="137"/>
    </row>
    <row r="3" spans="1:4" ht="12.75">
      <c r="A3" s="137"/>
      <c r="B3" s="137"/>
      <c r="C3" s="137"/>
      <c r="D3" s="137"/>
    </row>
    <row r="4" spans="2:4" ht="12.75">
      <c r="B4" s="2" t="s">
        <v>286</v>
      </c>
      <c r="C4" s="2"/>
      <c r="D4" s="2"/>
    </row>
    <row r="5" spans="2:4" ht="12.75">
      <c r="B5" s="74"/>
      <c r="C5" s="74"/>
      <c r="D5" s="74"/>
    </row>
    <row r="6" spans="2:4" ht="12.75">
      <c r="B6" s="2"/>
      <c r="C6" s="2"/>
      <c r="D6" s="2"/>
    </row>
    <row r="7" spans="1:4" ht="12.75">
      <c r="A7" s="4"/>
      <c r="B7" s="4"/>
      <c r="C7" s="4"/>
      <c r="D7" s="4"/>
    </row>
    <row r="8" spans="1:4" ht="12.75">
      <c r="A8" s="6" t="s">
        <v>115</v>
      </c>
      <c r="B8" s="5"/>
      <c r="C8" s="14" t="s">
        <v>79</v>
      </c>
      <c r="D8" s="5" t="s">
        <v>21</v>
      </c>
    </row>
    <row r="9" spans="1:4" ht="12.75">
      <c r="A9" s="6" t="s">
        <v>116</v>
      </c>
      <c r="B9" s="7" t="s">
        <v>1</v>
      </c>
      <c r="C9" s="6" t="s">
        <v>80</v>
      </c>
      <c r="D9" s="7"/>
    </row>
    <row r="10" spans="1:4" ht="12.75">
      <c r="A10" s="16" t="s">
        <v>12</v>
      </c>
      <c r="B10" s="37" t="s">
        <v>109</v>
      </c>
      <c r="C10" s="27"/>
      <c r="D10" s="23"/>
    </row>
    <row r="11" spans="1:4" ht="63.75">
      <c r="A11" s="68"/>
      <c r="B11" s="65" t="s">
        <v>287</v>
      </c>
      <c r="C11" s="13">
        <f>C12+C13+C14+C15+C16+C17+C18+C19</f>
        <v>2.19</v>
      </c>
      <c r="D11" s="39"/>
    </row>
    <row r="12" spans="1:4" ht="78.75">
      <c r="A12" s="16"/>
      <c r="B12" s="66" t="s">
        <v>156</v>
      </c>
      <c r="C12" s="22">
        <v>0.81</v>
      </c>
      <c r="D12" s="24" t="s">
        <v>30</v>
      </c>
    </row>
    <row r="13" spans="1:4" ht="112.5">
      <c r="A13" s="16"/>
      <c r="B13" s="66" t="s">
        <v>288</v>
      </c>
      <c r="C13" s="22">
        <v>0.7</v>
      </c>
      <c r="D13" s="24" t="s">
        <v>30</v>
      </c>
    </row>
    <row r="14" spans="1:4" ht="78.75">
      <c r="A14" s="33"/>
      <c r="B14" s="66" t="s">
        <v>289</v>
      </c>
      <c r="C14" s="22">
        <v>0.45</v>
      </c>
      <c r="D14" s="24" t="s">
        <v>30</v>
      </c>
    </row>
    <row r="15" spans="1:4" ht="22.5">
      <c r="A15" s="33"/>
      <c r="B15" s="66" t="s">
        <v>290</v>
      </c>
      <c r="C15" s="22">
        <v>0</v>
      </c>
      <c r="D15" s="25" t="s">
        <v>162</v>
      </c>
    </row>
    <row r="16" spans="1:4" ht="22.5">
      <c r="A16" s="33"/>
      <c r="B16" s="10" t="s">
        <v>180</v>
      </c>
      <c r="C16" s="22">
        <v>0.02</v>
      </c>
      <c r="D16" s="25" t="s">
        <v>91</v>
      </c>
    </row>
    <row r="17" spans="1:4" ht="22.5">
      <c r="A17" s="33"/>
      <c r="B17" s="66" t="s">
        <v>87</v>
      </c>
      <c r="C17" s="22">
        <v>0</v>
      </c>
      <c r="D17" s="25" t="s">
        <v>136</v>
      </c>
    </row>
    <row r="18" spans="1:4" ht="33.75">
      <c r="A18" s="16"/>
      <c r="B18" s="59" t="s">
        <v>88</v>
      </c>
      <c r="C18" s="22">
        <v>0.1</v>
      </c>
      <c r="D18" s="25" t="s">
        <v>24</v>
      </c>
    </row>
    <row r="19" spans="1:4" ht="12.75">
      <c r="A19" s="17"/>
      <c r="B19" s="10" t="s">
        <v>176</v>
      </c>
      <c r="C19" s="22">
        <v>0.11</v>
      </c>
      <c r="D19" s="24" t="s">
        <v>30</v>
      </c>
    </row>
    <row r="20" spans="1:4" ht="24" customHeight="1">
      <c r="A20" s="13" t="s">
        <v>13</v>
      </c>
      <c r="B20" s="20" t="s">
        <v>123</v>
      </c>
      <c r="C20" s="19"/>
      <c r="D20" s="19"/>
    </row>
    <row r="21" spans="1:4" ht="12.75">
      <c r="A21" s="19"/>
      <c r="B21" s="15" t="s">
        <v>261</v>
      </c>
      <c r="C21" s="19"/>
      <c r="D21" s="19"/>
    </row>
    <row r="22" spans="1:4" ht="12.75">
      <c r="A22" s="14"/>
      <c r="B22" s="57" t="s">
        <v>291</v>
      </c>
      <c r="C22" s="7">
        <f>C23+C24+C25+C26</f>
        <v>5.66</v>
      </c>
      <c r="D22" s="7"/>
    </row>
    <row r="23" spans="1:4" ht="12.75">
      <c r="A23" s="14"/>
      <c r="B23" s="69" t="s">
        <v>64</v>
      </c>
      <c r="C23" s="26">
        <v>1.35</v>
      </c>
      <c r="D23" s="26" t="s">
        <v>117</v>
      </c>
    </row>
    <row r="24" spans="1:4" ht="12.75">
      <c r="A24" s="14"/>
      <c r="B24" s="69" t="s">
        <v>28</v>
      </c>
      <c r="C24" s="40">
        <v>1.77</v>
      </c>
      <c r="D24" s="40" t="s">
        <v>75</v>
      </c>
    </row>
    <row r="25" spans="1:4" ht="12.75">
      <c r="A25" s="14"/>
      <c r="B25" s="69" t="s">
        <v>65</v>
      </c>
      <c r="C25" s="40">
        <v>0.18</v>
      </c>
      <c r="D25" s="40" t="s">
        <v>112</v>
      </c>
    </row>
    <row r="26" spans="1:4" ht="12.75">
      <c r="A26" s="7"/>
      <c r="B26" s="69" t="s">
        <v>66</v>
      </c>
      <c r="C26" s="40">
        <v>2.36</v>
      </c>
      <c r="D26" s="40" t="s">
        <v>22</v>
      </c>
    </row>
    <row r="27" spans="1:4" ht="12.75">
      <c r="A27" s="14"/>
      <c r="B27" s="4" t="s">
        <v>68</v>
      </c>
      <c r="C27" s="19"/>
      <c r="D27" s="4"/>
    </row>
    <row r="28" spans="1:4" ht="12.75">
      <c r="A28" s="16"/>
      <c r="B28" s="49" t="s">
        <v>127</v>
      </c>
      <c r="C28" s="7">
        <f>C29+C30</f>
        <v>2.29</v>
      </c>
      <c r="D28" s="42"/>
    </row>
    <row r="29" spans="1:4" ht="22.5">
      <c r="A29" s="68"/>
      <c r="B29" s="66" t="s">
        <v>121</v>
      </c>
      <c r="C29" s="22">
        <v>2.14</v>
      </c>
      <c r="D29" s="24" t="s">
        <v>106</v>
      </c>
    </row>
    <row r="30" spans="1:4" ht="12.75">
      <c r="A30" s="17"/>
      <c r="B30" s="70" t="s">
        <v>292</v>
      </c>
      <c r="C30" s="31">
        <v>0.15</v>
      </c>
      <c r="D30" s="43" t="s">
        <v>24</v>
      </c>
    </row>
    <row r="31" spans="1:4" ht="25.5">
      <c r="A31" s="17"/>
      <c r="B31" s="28" t="s">
        <v>293</v>
      </c>
      <c r="C31" s="13">
        <v>0.1</v>
      </c>
      <c r="D31" s="44" t="s">
        <v>23</v>
      </c>
    </row>
    <row r="32" spans="1:4" ht="25.5">
      <c r="A32" s="17"/>
      <c r="B32" s="28" t="s">
        <v>294</v>
      </c>
      <c r="C32" s="13">
        <v>0.2</v>
      </c>
      <c r="D32" s="45" t="s">
        <v>24</v>
      </c>
    </row>
    <row r="33" spans="1:4" ht="51">
      <c r="A33" s="82" t="s">
        <v>14</v>
      </c>
      <c r="B33" s="30" t="s">
        <v>44</v>
      </c>
      <c r="C33" s="9"/>
      <c r="D33" s="9"/>
    </row>
    <row r="34" spans="1:4" ht="25.5">
      <c r="A34" s="13"/>
      <c r="B34" s="36" t="s">
        <v>47</v>
      </c>
      <c r="C34" s="7">
        <v>0.1</v>
      </c>
      <c r="D34" s="11" t="s">
        <v>46</v>
      </c>
    </row>
    <row r="35" spans="1:4" ht="25.5">
      <c r="A35" s="16"/>
      <c r="B35" s="30" t="s">
        <v>48</v>
      </c>
      <c r="C35" s="13">
        <v>0.2</v>
      </c>
      <c r="D35" s="43" t="s">
        <v>119</v>
      </c>
    </row>
    <row r="36" spans="1:4" ht="22.5">
      <c r="A36" s="72"/>
      <c r="B36" s="66" t="s">
        <v>45</v>
      </c>
      <c r="C36" s="9"/>
      <c r="D36" s="43" t="s">
        <v>24</v>
      </c>
    </row>
    <row r="37" spans="1:4" ht="12.75">
      <c r="A37" s="12"/>
      <c r="B37" s="71" t="s">
        <v>241</v>
      </c>
      <c r="C37" s="9"/>
      <c r="D37" s="43" t="s">
        <v>40</v>
      </c>
    </row>
    <row r="38" spans="1:4" ht="12.75">
      <c r="A38" s="12"/>
      <c r="B38" s="71" t="s">
        <v>242</v>
      </c>
      <c r="C38" s="9"/>
      <c r="D38" s="43" t="s">
        <v>40</v>
      </c>
    </row>
    <row r="39" spans="1:4" ht="24" customHeight="1">
      <c r="A39" s="12"/>
      <c r="B39" s="71" t="s">
        <v>295</v>
      </c>
      <c r="C39" s="9"/>
      <c r="D39" s="43" t="s">
        <v>40</v>
      </c>
    </row>
    <row r="40" spans="1:4" ht="12.75">
      <c r="A40" s="73"/>
      <c r="B40" s="71" t="s">
        <v>256</v>
      </c>
      <c r="C40" s="9"/>
      <c r="D40" s="43" t="s">
        <v>24</v>
      </c>
    </row>
    <row r="41" spans="1:4" ht="12.75">
      <c r="A41" s="17" t="s">
        <v>15</v>
      </c>
      <c r="B41" s="29" t="s">
        <v>6</v>
      </c>
      <c r="C41" s="55">
        <v>0.3</v>
      </c>
      <c r="D41" s="46"/>
    </row>
    <row r="42" spans="1:4" ht="45">
      <c r="A42" s="17"/>
      <c r="B42" s="60" t="s">
        <v>55</v>
      </c>
      <c r="C42" s="51"/>
      <c r="D42" s="52"/>
    </row>
    <row r="43" spans="1:4" ht="12.75">
      <c r="A43" s="17" t="s">
        <v>16</v>
      </c>
      <c r="B43" s="50" t="s">
        <v>56</v>
      </c>
      <c r="C43" s="54">
        <v>3</v>
      </c>
      <c r="D43" s="52" t="s">
        <v>58</v>
      </c>
    </row>
    <row r="44" spans="1:4" ht="33.75">
      <c r="A44" s="17"/>
      <c r="B44" s="60" t="s">
        <v>296</v>
      </c>
      <c r="C44" s="61"/>
      <c r="D44" s="52" t="s">
        <v>297</v>
      </c>
    </row>
    <row r="45" spans="1:4" ht="39" customHeight="1">
      <c r="A45" s="17" t="s">
        <v>18</v>
      </c>
      <c r="B45" s="50" t="s">
        <v>298</v>
      </c>
      <c r="C45" s="54">
        <v>0.6</v>
      </c>
      <c r="D45" s="52" t="s">
        <v>30</v>
      </c>
    </row>
    <row r="46" spans="1:4" ht="15.75">
      <c r="A46" s="17"/>
      <c r="B46" s="56" t="s">
        <v>31</v>
      </c>
      <c r="C46" s="80">
        <f>C11+C22+C28+C31+C32+C34+C35+C41+C43+C45</f>
        <v>14.639999999999999</v>
      </c>
      <c r="D46" s="52"/>
    </row>
    <row r="47" spans="1:4" ht="12.75">
      <c r="A47" s="9"/>
      <c r="B47" s="56" t="s">
        <v>59</v>
      </c>
      <c r="C47" s="7"/>
      <c r="D47" s="52"/>
    </row>
    <row r="48" spans="1:4" ht="12.75">
      <c r="A48" s="9"/>
      <c r="B48" s="91" t="s">
        <v>299</v>
      </c>
      <c r="C48" s="62">
        <v>0.87</v>
      </c>
      <c r="D48" s="52" t="s">
        <v>30</v>
      </c>
    </row>
    <row r="49" spans="1:4" ht="18.75" customHeight="1">
      <c r="A49" s="9"/>
      <c r="B49" s="53" t="s">
        <v>300</v>
      </c>
      <c r="C49" s="62">
        <f>14.64*24%</f>
        <v>3.5136</v>
      </c>
      <c r="D49" s="52" t="s">
        <v>30</v>
      </c>
    </row>
    <row r="50" ht="27.75" customHeight="1"/>
    <row r="51" ht="27.75" customHeight="1">
      <c r="B51" s="3" t="s">
        <v>7</v>
      </c>
    </row>
    <row r="52" ht="12.75">
      <c r="B52" t="s">
        <v>8</v>
      </c>
    </row>
    <row r="53" ht="24.75" customHeight="1"/>
    <row r="54" spans="2:4" ht="12.75">
      <c r="B54" t="s">
        <v>9</v>
      </c>
      <c r="D54" t="s">
        <v>10</v>
      </c>
    </row>
  </sheetData>
  <sheetProtection/>
  <mergeCells count="1">
    <mergeCell ref="A2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D50"/>
  <sheetViews>
    <sheetView zoomScalePageLayoutView="0" workbookViewId="0" topLeftCell="A30">
      <selection activeCell="D32" sqref="D32"/>
    </sheetView>
  </sheetViews>
  <sheetFormatPr defaultColWidth="9.00390625" defaultRowHeight="12.75"/>
  <cols>
    <col min="1" max="1" width="6.875" style="0" customWidth="1"/>
    <col min="2" max="2" width="33.75390625" style="0" customWidth="1"/>
    <col min="3" max="3" width="11.875" style="0" customWidth="1"/>
    <col min="4" max="4" width="15.125" style="0" customWidth="1"/>
    <col min="5" max="5" width="11.875" style="0" customWidth="1"/>
    <col min="10" max="10" width="6.375" style="0" customWidth="1"/>
  </cols>
  <sheetData>
    <row r="1" ht="12.75">
      <c r="D1" s="1" t="s">
        <v>4</v>
      </c>
    </row>
    <row r="2" spans="1:4" ht="12.75" customHeight="1">
      <c r="A2" s="137" t="s">
        <v>130</v>
      </c>
      <c r="B2" s="137"/>
      <c r="C2" s="137"/>
      <c r="D2" s="137"/>
    </row>
    <row r="3" spans="1:4" ht="12.75">
      <c r="A3" s="137"/>
      <c r="B3" s="137"/>
      <c r="C3" s="137"/>
      <c r="D3" s="137"/>
    </row>
    <row r="4" spans="2:4" ht="12.75">
      <c r="B4" s="2" t="s">
        <v>268</v>
      </c>
      <c r="C4" s="2"/>
      <c r="D4" s="2"/>
    </row>
    <row r="5" spans="2:4" ht="12.75">
      <c r="B5" s="2"/>
      <c r="C5" s="2"/>
      <c r="D5" s="2"/>
    </row>
    <row r="6" spans="1:4" ht="12.75">
      <c r="A6" s="4"/>
      <c r="B6" s="4"/>
      <c r="C6" s="4"/>
      <c r="D6" s="4"/>
    </row>
    <row r="7" spans="1:4" ht="12.75">
      <c r="A7" s="5"/>
      <c r="B7" s="5"/>
      <c r="C7" s="14" t="s">
        <v>79</v>
      </c>
      <c r="D7" s="5" t="s">
        <v>21</v>
      </c>
    </row>
    <row r="8" spans="1:4" ht="12.75">
      <c r="A8" s="6" t="s">
        <v>0</v>
      </c>
      <c r="B8" s="7" t="s">
        <v>1</v>
      </c>
      <c r="C8" s="6" t="s">
        <v>80</v>
      </c>
      <c r="D8" s="7"/>
    </row>
    <row r="9" spans="1:4" ht="38.25">
      <c r="A9" s="16" t="s">
        <v>12</v>
      </c>
      <c r="B9" s="37" t="s">
        <v>62</v>
      </c>
      <c r="C9" s="27"/>
      <c r="D9" s="23"/>
    </row>
    <row r="10" spans="1:4" ht="76.5">
      <c r="A10" s="68"/>
      <c r="B10" s="65" t="s">
        <v>170</v>
      </c>
      <c r="C10" s="13">
        <f>C11+C12+C13+C14+C15</f>
        <v>2.8400000000000003</v>
      </c>
      <c r="D10" s="39"/>
    </row>
    <row r="11" spans="1:4" ht="101.25">
      <c r="A11" s="16"/>
      <c r="B11" s="66" t="s">
        <v>156</v>
      </c>
      <c r="C11" s="22">
        <v>1.12</v>
      </c>
      <c r="D11" s="24" t="s">
        <v>30</v>
      </c>
    </row>
    <row r="12" spans="1:4" ht="146.25">
      <c r="A12" s="16"/>
      <c r="B12" s="66" t="s">
        <v>150</v>
      </c>
      <c r="C12" s="22">
        <v>0.95</v>
      </c>
      <c r="D12" s="24" t="s">
        <v>30</v>
      </c>
    </row>
    <row r="13" spans="1:4" ht="101.25">
      <c r="A13" s="33"/>
      <c r="B13" s="66" t="s">
        <v>132</v>
      </c>
      <c r="C13" s="22">
        <v>0.5</v>
      </c>
      <c r="D13" s="24" t="s">
        <v>30</v>
      </c>
    </row>
    <row r="14" spans="1:4" ht="45">
      <c r="A14" s="16"/>
      <c r="B14" s="59" t="s">
        <v>141</v>
      </c>
      <c r="C14" s="22">
        <v>0.1</v>
      </c>
      <c r="D14" s="25" t="s">
        <v>24</v>
      </c>
    </row>
    <row r="15" spans="1:4" ht="12.75">
      <c r="A15" s="17"/>
      <c r="B15" s="10" t="s">
        <v>137</v>
      </c>
      <c r="C15" s="22">
        <v>0.17</v>
      </c>
      <c r="D15" s="81" t="s">
        <v>30</v>
      </c>
    </row>
    <row r="16" spans="1:4" ht="51">
      <c r="A16" s="13" t="s">
        <v>13</v>
      </c>
      <c r="B16" s="20" t="s">
        <v>42</v>
      </c>
      <c r="C16" s="19"/>
      <c r="D16" s="19"/>
    </row>
    <row r="17" spans="1:4" ht="12.75">
      <c r="A17" s="19"/>
      <c r="B17" s="15" t="s">
        <v>67</v>
      </c>
      <c r="C17" s="19"/>
      <c r="D17" s="19"/>
    </row>
    <row r="18" spans="1:4" ht="12.75">
      <c r="A18" s="14"/>
      <c r="B18" s="57" t="s">
        <v>63</v>
      </c>
      <c r="C18" s="7">
        <f>C19+C20+C21+C22</f>
        <v>3.3600000000000003</v>
      </c>
      <c r="D18" s="7"/>
    </row>
    <row r="19" spans="1:4" ht="22.5">
      <c r="A19" s="14"/>
      <c r="B19" s="69" t="s">
        <v>64</v>
      </c>
      <c r="C19" s="26">
        <v>0.65</v>
      </c>
      <c r="D19" s="26" t="s">
        <v>117</v>
      </c>
    </row>
    <row r="20" spans="1:4" ht="12.75">
      <c r="A20" s="14"/>
      <c r="B20" s="69" t="s">
        <v>28</v>
      </c>
      <c r="C20" s="40">
        <v>0.8</v>
      </c>
      <c r="D20" s="40" t="s">
        <v>75</v>
      </c>
    </row>
    <row r="21" spans="1:4" ht="12.75">
      <c r="A21" s="14"/>
      <c r="B21" s="69" t="s">
        <v>65</v>
      </c>
      <c r="C21" s="40">
        <v>0.15</v>
      </c>
      <c r="D21" s="40" t="s">
        <v>117</v>
      </c>
    </row>
    <row r="22" spans="1:4" ht="12.75">
      <c r="A22" s="7"/>
      <c r="B22" s="69" t="s">
        <v>66</v>
      </c>
      <c r="C22" s="40">
        <v>1.76</v>
      </c>
      <c r="D22" s="40" t="s">
        <v>22</v>
      </c>
    </row>
    <row r="23" spans="1:4" ht="12.75">
      <c r="A23" s="14"/>
      <c r="B23" s="4" t="s">
        <v>68</v>
      </c>
      <c r="C23" s="19"/>
      <c r="D23" s="4"/>
    </row>
    <row r="24" spans="1:4" ht="25.5">
      <c r="A24" s="16"/>
      <c r="B24" s="49" t="s">
        <v>54</v>
      </c>
      <c r="C24" s="7">
        <f>C25+C26</f>
        <v>1.7200000000000002</v>
      </c>
      <c r="D24" s="42"/>
    </row>
    <row r="25" spans="1:4" ht="22.5">
      <c r="A25" s="68"/>
      <c r="B25" s="66" t="s">
        <v>303</v>
      </c>
      <c r="C25" s="22">
        <v>1.62</v>
      </c>
      <c r="D25" s="24" t="s">
        <v>106</v>
      </c>
    </row>
    <row r="26" spans="1:4" ht="22.5">
      <c r="A26" s="17"/>
      <c r="B26" s="70" t="s">
        <v>74</v>
      </c>
      <c r="C26" s="31">
        <v>0.1</v>
      </c>
      <c r="D26" s="43" t="s">
        <v>24</v>
      </c>
    </row>
    <row r="27" spans="1:4" ht="25.5">
      <c r="A27" s="17"/>
      <c r="B27" s="28" t="s">
        <v>133</v>
      </c>
      <c r="C27" s="13">
        <v>0.07</v>
      </c>
      <c r="D27" s="44" t="s">
        <v>23</v>
      </c>
    </row>
    <row r="28" spans="1:4" ht="25.5">
      <c r="A28" s="17"/>
      <c r="B28" s="28" t="s">
        <v>134</v>
      </c>
      <c r="C28" s="13">
        <v>0.25</v>
      </c>
      <c r="D28" s="45" t="s">
        <v>24</v>
      </c>
    </row>
    <row r="29" spans="1:4" ht="51">
      <c r="A29" s="82" t="s">
        <v>14</v>
      </c>
      <c r="B29" s="30" t="s">
        <v>44</v>
      </c>
      <c r="C29" s="9"/>
      <c r="D29" s="9"/>
    </row>
    <row r="30" spans="1:4" ht="33.75">
      <c r="A30" s="13"/>
      <c r="B30" s="36" t="s">
        <v>47</v>
      </c>
      <c r="C30" s="7">
        <v>0.1</v>
      </c>
      <c r="D30" s="11" t="s">
        <v>46</v>
      </c>
    </row>
    <row r="31" spans="1:4" ht="25.5">
      <c r="A31" s="16"/>
      <c r="B31" s="30" t="s">
        <v>48</v>
      </c>
      <c r="C31" s="13">
        <v>0.3</v>
      </c>
      <c r="D31" s="43" t="s">
        <v>119</v>
      </c>
    </row>
    <row r="32" spans="1:4" ht="22.5">
      <c r="A32" s="72"/>
      <c r="B32" s="66" t="s">
        <v>45</v>
      </c>
      <c r="C32" s="9"/>
      <c r="D32" s="87" t="s">
        <v>24</v>
      </c>
    </row>
    <row r="33" spans="1:4" ht="22.5">
      <c r="A33" s="12"/>
      <c r="B33" s="66" t="s">
        <v>73</v>
      </c>
      <c r="C33" s="9"/>
      <c r="D33" s="87" t="s">
        <v>128</v>
      </c>
    </row>
    <row r="34" spans="1:4" ht="12.75">
      <c r="A34" s="12"/>
      <c r="B34" s="71" t="s">
        <v>50</v>
      </c>
      <c r="C34" s="9"/>
      <c r="D34" s="87" t="s">
        <v>40</v>
      </c>
    </row>
    <row r="35" spans="1:4" ht="12.75">
      <c r="A35" s="12"/>
      <c r="B35" s="71" t="s">
        <v>53</v>
      </c>
      <c r="C35" s="9"/>
      <c r="D35" s="87" t="s">
        <v>40</v>
      </c>
    </row>
    <row r="36" spans="1:4" ht="12.75">
      <c r="A36" s="12"/>
      <c r="B36" s="71" t="s">
        <v>51</v>
      </c>
      <c r="C36" s="9"/>
      <c r="D36" s="87" t="s">
        <v>40</v>
      </c>
    </row>
    <row r="37" spans="1:4" ht="12.75">
      <c r="A37" s="73"/>
      <c r="B37" s="71" t="s">
        <v>52</v>
      </c>
      <c r="C37" s="9"/>
      <c r="D37" s="87" t="s">
        <v>24</v>
      </c>
    </row>
    <row r="38" spans="1:4" ht="12.75">
      <c r="A38" s="17" t="s">
        <v>15</v>
      </c>
      <c r="B38" s="29" t="s">
        <v>6</v>
      </c>
      <c r="C38" s="55">
        <v>0.36</v>
      </c>
      <c r="D38" s="46"/>
    </row>
    <row r="39" spans="1:4" ht="56.25">
      <c r="A39" s="17"/>
      <c r="B39" s="60" t="s">
        <v>55</v>
      </c>
      <c r="C39" s="51"/>
      <c r="D39" s="117" t="s">
        <v>189</v>
      </c>
    </row>
    <row r="40" spans="1:4" ht="12.75">
      <c r="A40" s="17" t="s">
        <v>16</v>
      </c>
      <c r="B40" s="50" t="s">
        <v>56</v>
      </c>
      <c r="C40" s="54">
        <v>3</v>
      </c>
      <c r="D40" s="52" t="s">
        <v>58</v>
      </c>
    </row>
    <row r="41" spans="1:4" ht="33.75">
      <c r="A41" s="17"/>
      <c r="B41" s="60" t="s">
        <v>155</v>
      </c>
      <c r="C41" s="61"/>
      <c r="D41" s="52"/>
    </row>
    <row r="42" spans="1:4" ht="15.75">
      <c r="A42" s="17"/>
      <c r="B42" s="56" t="s">
        <v>31</v>
      </c>
      <c r="C42" s="80">
        <f>C10+C18+C24+C27+C28+C30+C31+C38+C40</f>
        <v>12.000000000000002</v>
      </c>
      <c r="D42" s="52"/>
    </row>
    <row r="43" spans="1:4" ht="12.75">
      <c r="A43" s="17"/>
      <c r="B43" s="56" t="s">
        <v>59</v>
      </c>
      <c r="C43" s="7"/>
      <c r="D43" s="52"/>
    </row>
    <row r="44" spans="1:4" ht="12.75">
      <c r="A44" s="17"/>
      <c r="B44" s="91" t="s">
        <v>304</v>
      </c>
      <c r="C44" s="62">
        <f>12*6%</f>
        <v>0.72</v>
      </c>
      <c r="D44" s="52" t="s">
        <v>30</v>
      </c>
    </row>
    <row r="45" spans="1:4" ht="25.5">
      <c r="A45" s="17"/>
      <c r="B45" s="53" t="s">
        <v>305</v>
      </c>
      <c r="C45" s="62">
        <f>12*24%</f>
        <v>2.88</v>
      </c>
      <c r="D45" s="52" t="s">
        <v>30</v>
      </c>
    </row>
    <row r="47" ht="12.75">
      <c r="B47" s="3" t="s">
        <v>7</v>
      </c>
    </row>
    <row r="48" ht="12.75">
      <c r="B48" t="s">
        <v>8</v>
      </c>
    </row>
    <row r="50" spans="2:4" ht="12.75">
      <c r="B50" t="s">
        <v>9</v>
      </c>
      <c r="D50" t="s">
        <v>10</v>
      </c>
    </row>
  </sheetData>
  <sheetProtection/>
  <mergeCells count="1">
    <mergeCell ref="A2:D3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32">
      <selection activeCell="B39" sqref="B39"/>
    </sheetView>
  </sheetViews>
  <sheetFormatPr defaultColWidth="9.00390625" defaultRowHeight="12.75"/>
  <cols>
    <col min="1" max="1" width="6.875" style="0" customWidth="1"/>
    <col min="2" max="2" width="33.75390625" style="0" customWidth="1"/>
    <col min="3" max="3" width="11.875" style="0" customWidth="1"/>
    <col min="4" max="4" width="26.375" style="0" customWidth="1"/>
    <col min="5" max="5" width="11.875" style="0" customWidth="1"/>
    <col min="10" max="10" width="6.375" style="0" customWidth="1"/>
  </cols>
  <sheetData>
    <row r="1" ht="12.75">
      <c r="D1" s="1" t="s">
        <v>4</v>
      </c>
    </row>
    <row r="2" spans="1:4" ht="12.75" customHeight="1">
      <c r="A2" s="137" t="s">
        <v>130</v>
      </c>
      <c r="B2" s="137"/>
      <c r="C2" s="137"/>
      <c r="D2" s="137"/>
    </row>
    <row r="3" spans="1:4" ht="12.75">
      <c r="A3" s="137"/>
      <c r="B3" s="137"/>
      <c r="C3" s="137"/>
      <c r="D3" s="137"/>
    </row>
    <row r="4" spans="2:4" ht="12.75">
      <c r="B4" s="2" t="s">
        <v>302</v>
      </c>
      <c r="C4" s="2"/>
      <c r="D4" s="2"/>
    </row>
    <row r="5" spans="2:4" ht="12.75">
      <c r="B5" s="2"/>
      <c r="C5" s="2"/>
      <c r="D5" s="2"/>
    </row>
    <row r="6" spans="2:4" ht="12.75">
      <c r="B6" s="2"/>
      <c r="C6" s="2"/>
      <c r="D6" s="2"/>
    </row>
    <row r="7" spans="2:4" ht="12.75">
      <c r="B7" s="2"/>
      <c r="C7" s="2"/>
      <c r="D7" s="2"/>
    </row>
    <row r="8" spans="1:4" ht="12.75">
      <c r="A8" s="4"/>
      <c r="B8" s="4"/>
      <c r="C8" s="4"/>
      <c r="D8" s="4"/>
    </row>
    <row r="9" spans="1:4" ht="12.75">
      <c r="A9" s="5"/>
      <c r="B9" s="5"/>
      <c r="C9" s="14" t="s">
        <v>79</v>
      </c>
      <c r="D9" s="5" t="s">
        <v>21</v>
      </c>
    </row>
    <row r="10" spans="1:4" ht="12.75">
      <c r="A10" s="6" t="s">
        <v>0</v>
      </c>
      <c r="B10" s="7" t="s">
        <v>1</v>
      </c>
      <c r="C10" s="6" t="s">
        <v>80</v>
      </c>
      <c r="D10" s="7"/>
    </row>
    <row r="11" spans="1:4" ht="38.25">
      <c r="A11" s="16" t="s">
        <v>12</v>
      </c>
      <c r="B11" s="37" t="s">
        <v>62</v>
      </c>
      <c r="C11" s="27"/>
      <c r="D11" s="23"/>
    </row>
    <row r="12" spans="1:4" ht="76.5">
      <c r="A12" s="68"/>
      <c r="B12" s="65" t="s">
        <v>170</v>
      </c>
      <c r="C12" s="13">
        <f>C13+C14+C15+C16+C18+C19+C20+C17</f>
        <v>2.9406999999999996</v>
      </c>
      <c r="D12" s="39"/>
    </row>
    <row r="13" spans="1:4" ht="101.25">
      <c r="A13" s="16"/>
      <c r="B13" s="66" t="s">
        <v>156</v>
      </c>
      <c r="C13" s="22">
        <v>0.8197</v>
      </c>
      <c r="D13" s="24" t="s">
        <v>30</v>
      </c>
    </row>
    <row r="14" spans="1:4" ht="146.25">
      <c r="A14" s="16"/>
      <c r="B14" s="66" t="s">
        <v>150</v>
      </c>
      <c r="C14" s="22">
        <v>0.5502</v>
      </c>
      <c r="D14" s="24" t="s">
        <v>30</v>
      </c>
    </row>
    <row r="15" spans="1:4" ht="101.25">
      <c r="A15" s="33"/>
      <c r="B15" s="66" t="s">
        <v>132</v>
      </c>
      <c r="C15" s="22">
        <v>0.42</v>
      </c>
      <c r="D15" s="24" t="s">
        <v>30</v>
      </c>
    </row>
    <row r="16" spans="1:4" ht="22.5">
      <c r="A16" s="33"/>
      <c r="B16" s="66" t="s">
        <v>86</v>
      </c>
      <c r="C16" s="22">
        <v>0.448</v>
      </c>
      <c r="D16" s="25" t="s">
        <v>107</v>
      </c>
    </row>
    <row r="17" spans="1:4" ht="12.75">
      <c r="A17" s="33"/>
      <c r="B17" s="66" t="s">
        <v>137</v>
      </c>
      <c r="C17" s="22">
        <v>0.21</v>
      </c>
      <c r="D17" s="25" t="s">
        <v>30</v>
      </c>
    </row>
    <row r="18" spans="1:4" ht="22.5">
      <c r="A18" s="33"/>
      <c r="B18" s="66" t="s">
        <v>99</v>
      </c>
      <c r="C18" s="22">
        <v>0.3458</v>
      </c>
      <c r="D18" s="25" t="s">
        <v>107</v>
      </c>
    </row>
    <row r="19" spans="1:4" ht="45">
      <c r="A19" s="16"/>
      <c r="B19" s="59" t="s">
        <v>101</v>
      </c>
      <c r="C19" s="22">
        <v>0.126</v>
      </c>
      <c r="D19" s="25" t="s">
        <v>24</v>
      </c>
    </row>
    <row r="20" spans="1:4" ht="22.5">
      <c r="A20" s="17"/>
      <c r="B20" s="10" t="s">
        <v>84</v>
      </c>
      <c r="C20" s="22">
        <v>0.021</v>
      </c>
      <c r="D20" s="81" t="s">
        <v>39</v>
      </c>
    </row>
    <row r="21" spans="1:4" ht="51">
      <c r="A21" s="13" t="s">
        <v>13</v>
      </c>
      <c r="B21" s="20" t="s">
        <v>42</v>
      </c>
      <c r="C21" s="19"/>
      <c r="D21" s="19"/>
    </row>
    <row r="22" spans="1:4" ht="12.75">
      <c r="A22" s="14"/>
      <c r="B22" s="4" t="s">
        <v>68</v>
      </c>
      <c r="C22" s="19"/>
      <c r="D22" s="4"/>
    </row>
    <row r="23" spans="1:4" ht="12.75">
      <c r="A23" s="16"/>
      <c r="B23" s="49" t="s">
        <v>140</v>
      </c>
      <c r="C23" s="7">
        <f>C24+C25</f>
        <v>1.274</v>
      </c>
      <c r="D23" s="42"/>
    </row>
    <row r="24" spans="1:4" ht="22.5">
      <c r="A24" s="68"/>
      <c r="B24" s="66" t="s">
        <v>253</v>
      </c>
      <c r="C24" s="22">
        <v>1.225</v>
      </c>
      <c r="D24" s="24" t="s">
        <v>106</v>
      </c>
    </row>
    <row r="25" spans="1:4" ht="22.5">
      <c r="A25" s="17"/>
      <c r="B25" s="70" t="s">
        <v>254</v>
      </c>
      <c r="C25" s="31">
        <v>0.049</v>
      </c>
      <c r="D25" s="43" t="s">
        <v>24</v>
      </c>
    </row>
    <row r="26" spans="1:4" ht="25.5">
      <c r="A26" s="17"/>
      <c r="B26" s="28" t="s">
        <v>133</v>
      </c>
      <c r="C26" s="13">
        <v>0.05</v>
      </c>
      <c r="D26" s="44" t="s">
        <v>30</v>
      </c>
    </row>
    <row r="27" spans="1:4" ht="25.5">
      <c r="A27" s="17"/>
      <c r="B27" s="28" t="s">
        <v>134</v>
      </c>
      <c r="C27" s="13">
        <v>0.14</v>
      </c>
      <c r="D27" s="45" t="s">
        <v>24</v>
      </c>
    </row>
    <row r="28" spans="1:4" ht="51">
      <c r="A28" s="82" t="s">
        <v>14</v>
      </c>
      <c r="B28" s="30" t="s">
        <v>44</v>
      </c>
      <c r="C28" s="9"/>
      <c r="D28" s="9"/>
    </row>
    <row r="29" spans="1:4" ht="25.5">
      <c r="A29" s="13"/>
      <c r="B29" s="36" t="s">
        <v>47</v>
      </c>
      <c r="C29" s="7">
        <v>0.105</v>
      </c>
      <c r="D29" s="11" t="s">
        <v>46</v>
      </c>
    </row>
    <row r="30" spans="1:4" ht="25.5">
      <c r="A30" s="16"/>
      <c r="B30" s="30" t="s">
        <v>48</v>
      </c>
      <c r="C30" s="13">
        <v>0.77</v>
      </c>
      <c r="D30" s="43" t="s">
        <v>119</v>
      </c>
    </row>
    <row r="31" spans="1:4" ht="22.5">
      <c r="A31" s="72"/>
      <c r="B31" s="66" t="s">
        <v>45</v>
      </c>
      <c r="C31" s="9"/>
      <c r="D31" s="87" t="s">
        <v>24</v>
      </c>
    </row>
    <row r="32" spans="1:4" ht="12.75">
      <c r="A32" s="12"/>
      <c r="B32" s="71" t="s">
        <v>241</v>
      </c>
      <c r="C32" s="9"/>
      <c r="D32" s="87" t="s">
        <v>40</v>
      </c>
    </row>
    <row r="33" spans="1:4" ht="12.75">
      <c r="A33" s="12"/>
      <c r="B33" s="71" t="s">
        <v>242</v>
      </c>
      <c r="C33" s="9"/>
      <c r="D33" s="87" t="s">
        <v>40</v>
      </c>
    </row>
    <row r="34" spans="1:4" ht="12.75">
      <c r="A34" s="12"/>
      <c r="B34" s="71" t="s">
        <v>255</v>
      </c>
      <c r="C34" s="9"/>
      <c r="D34" s="87" t="s">
        <v>40</v>
      </c>
    </row>
    <row r="35" spans="1:4" ht="12.75">
      <c r="A35" s="73"/>
      <c r="B35" s="71" t="s">
        <v>256</v>
      </c>
      <c r="C35" s="9"/>
      <c r="D35" s="87" t="s">
        <v>24</v>
      </c>
    </row>
    <row r="36" spans="1:4" ht="12.75">
      <c r="A36" s="17" t="s">
        <v>15</v>
      </c>
      <c r="B36" s="29" t="s">
        <v>6</v>
      </c>
      <c r="C36" s="55">
        <v>0.322</v>
      </c>
      <c r="D36" s="46"/>
    </row>
    <row r="37" spans="1:4" ht="45">
      <c r="A37" s="17"/>
      <c r="B37" s="60" t="s">
        <v>55</v>
      </c>
      <c r="C37" s="51"/>
      <c r="D37" s="117" t="s">
        <v>189</v>
      </c>
    </row>
    <row r="38" spans="1:4" ht="12.75">
      <c r="A38" s="17" t="s">
        <v>16</v>
      </c>
      <c r="B38" s="50" t="s">
        <v>56</v>
      </c>
      <c r="C38" s="54">
        <v>2.8</v>
      </c>
      <c r="D38" s="52" t="s">
        <v>58</v>
      </c>
    </row>
    <row r="39" spans="1:4" ht="33.75">
      <c r="A39" s="17"/>
      <c r="B39" s="60" t="s">
        <v>155</v>
      </c>
      <c r="C39" s="61"/>
      <c r="D39" s="52"/>
    </row>
    <row r="40" spans="1:4" ht="12.75">
      <c r="A40" s="17" t="s">
        <v>18</v>
      </c>
      <c r="B40" s="50" t="s">
        <v>11</v>
      </c>
      <c r="C40" s="54">
        <v>0.72</v>
      </c>
      <c r="D40" s="52" t="s">
        <v>30</v>
      </c>
    </row>
    <row r="41" spans="1:4" ht="25.5">
      <c r="A41" s="17" t="s">
        <v>19</v>
      </c>
      <c r="B41" s="95" t="s">
        <v>90</v>
      </c>
      <c r="C41" s="54">
        <v>2.88</v>
      </c>
      <c r="D41" s="52" t="s">
        <v>30</v>
      </c>
    </row>
    <row r="42" spans="1:4" ht="15.75">
      <c r="A42" s="17"/>
      <c r="B42" s="56" t="s">
        <v>31</v>
      </c>
      <c r="C42" s="80">
        <f>C12+C23+C26+C27+C29+C30+C36+C38+C40+C41</f>
        <v>12.0017</v>
      </c>
      <c r="D42" s="52"/>
    </row>
    <row r="44" ht="12.75">
      <c r="B44" s="3" t="s">
        <v>7</v>
      </c>
    </row>
    <row r="45" ht="12.75">
      <c r="B45" t="s">
        <v>8</v>
      </c>
    </row>
    <row r="47" spans="2:4" ht="12.75">
      <c r="B47" t="s">
        <v>9</v>
      </c>
      <c r="D47" t="s">
        <v>10</v>
      </c>
    </row>
  </sheetData>
  <sheetProtection/>
  <mergeCells count="1">
    <mergeCell ref="A2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D44"/>
  <sheetViews>
    <sheetView zoomScalePageLayoutView="0" workbookViewId="0" topLeftCell="A20">
      <selection activeCell="B40" sqref="B40"/>
    </sheetView>
  </sheetViews>
  <sheetFormatPr defaultColWidth="9.00390625" defaultRowHeight="12.75"/>
  <cols>
    <col min="2" max="2" width="27.75390625" style="0" customWidth="1"/>
    <col min="3" max="3" width="15.25390625" style="0" customWidth="1"/>
    <col min="4" max="4" width="26.375" style="0" customWidth="1"/>
    <col min="7" max="7" width="28.875" style="0" customWidth="1"/>
    <col min="9" max="9" width="25.375" style="0" customWidth="1"/>
  </cols>
  <sheetData>
    <row r="2" ht="12.75">
      <c r="D2" s="1" t="s">
        <v>4</v>
      </c>
    </row>
    <row r="3" ht="12.75">
      <c r="D3" s="1"/>
    </row>
    <row r="5" spans="2:4" ht="12.75">
      <c r="B5" s="2" t="s">
        <v>202</v>
      </c>
      <c r="C5" s="2"/>
      <c r="D5" s="2"/>
    </row>
    <row r="6" spans="2:4" ht="12.75">
      <c r="B6" s="2" t="s">
        <v>230</v>
      </c>
      <c r="C6" s="2"/>
      <c r="D6" s="2"/>
    </row>
    <row r="7" spans="2:4" ht="12.75">
      <c r="B7" s="2" t="s">
        <v>301</v>
      </c>
      <c r="C7" s="2"/>
      <c r="D7" s="2"/>
    </row>
    <row r="8" spans="2:4" ht="12.75">
      <c r="B8" s="2"/>
      <c r="C8" s="2"/>
      <c r="D8" s="2"/>
    </row>
    <row r="9" spans="2:4" ht="12.75">
      <c r="B9" s="1"/>
      <c r="C9" s="1"/>
      <c r="D9" s="1"/>
    </row>
    <row r="10" spans="1:4" ht="12.75">
      <c r="A10" s="4"/>
      <c r="B10" s="4"/>
      <c r="C10" s="4"/>
      <c r="D10" s="4"/>
    </row>
    <row r="11" spans="1:4" ht="12.75">
      <c r="A11" s="5"/>
      <c r="B11" s="5"/>
      <c r="C11" s="5"/>
      <c r="D11" s="5" t="s">
        <v>206</v>
      </c>
    </row>
    <row r="12" spans="1:4" ht="12.75">
      <c r="A12" s="6" t="s">
        <v>0</v>
      </c>
      <c r="B12" s="7" t="s">
        <v>1</v>
      </c>
      <c r="C12" s="6" t="s">
        <v>2</v>
      </c>
      <c r="D12" s="7" t="s">
        <v>207</v>
      </c>
    </row>
    <row r="13" spans="1:4" ht="12.75">
      <c r="A13" s="4"/>
      <c r="B13" s="120" t="s">
        <v>3</v>
      </c>
      <c r="C13" s="4"/>
      <c r="D13" s="4"/>
    </row>
    <row r="14" spans="1:4" ht="12.75">
      <c r="A14" s="121">
        <v>1</v>
      </c>
      <c r="B14" s="84" t="s">
        <v>81</v>
      </c>
      <c r="C14" s="84">
        <v>1.44</v>
      </c>
      <c r="D14" s="85">
        <f>C14*5921</f>
        <v>8526.24</v>
      </c>
    </row>
    <row r="15" spans="1:4" ht="12.75">
      <c r="A15" s="122"/>
      <c r="B15" s="123" t="s">
        <v>211</v>
      </c>
      <c r="C15" s="123"/>
      <c r="D15" s="85"/>
    </row>
    <row r="16" spans="1:4" ht="12.75">
      <c r="A16" s="122">
        <v>2</v>
      </c>
      <c r="B16" s="123" t="s">
        <v>212</v>
      </c>
      <c r="C16" s="123">
        <v>2.08</v>
      </c>
      <c r="D16" s="85">
        <f aca="true" t="shared" si="0" ref="D16:D22">C16*5921</f>
        <v>12315.68</v>
      </c>
    </row>
    <row r="17" spans="1:4" ht="12.75">
      <c r="A17" s="125"/>
      <c r="B17" s="126" t="s">
        <v>213</v>
      </c>
      <c r="C17" s="120"/>
      <c r="D17" s="85"/>
    </row>
    <row r="18" spans="1:4" ht="12.75">
      <c r="A18" s="121">
        <v>3</v>
      </c>
      <c r="B18" s="127" t="s">
        <v>214</v>
      </c>
      <c r="C18" s="85">
        <v>0.23</v>
      </c>
      <c r="D18" s="85">
        <f t="shared" si="0"/>
        <v>1361.8300000000002</v>
      </c>
    </row>
    <row r="19" spans="1:4" ht="12.75">
      <c r="A19" s="121">
        <v>4</v>
      </c>
      <c r="B19" s="127" t="s">
        <v>105</v>
      </c>
      <c r="C19" s="84">
        <v>0.26</v>
      </c>
      <c r="D19" s="85">
        <f t="shared" si="0"/>
        <v>1539.46</v>
      </c>
    </row>
    <row r="20" spans="1:4" ht="12.75">
      <c r="A20" s="121">
        <v>5</v>
      </c>
      <c r="B20" s="127" t="s">
        <v>83</v>
      </c>
      <c r="C20" s="84">
        <v>0.11</v>
      </c>
      <c r="D20" s="85">
        <f t="shared" si="0"/>
        <v>651.3100000000001</v>
      </c>
    </row>
    <row r="21" spans="1:4" ht="12.75">
      <c r="A21" s="128">
        <v>6</v>
      </c>
      <c r="B21" s="129" t="s">
        <v>82</v>
      </c>
      <c r="C21" s="89">
        <v>0.07</v>
      </c>
      <c r="D21" s="85">
        <f t="shared" si="0"/>
        <v>414.47</v>
      </c>
    </row>
    <row r="22" spans="1:4" ht="12.75">
      <c r="A22" s="8">
        <v>7</v>
      </c>
      <c r="B22" s="129" t="s">
        <v>6</v>
      </c>
      <c r="C22" s="129">
        <v>0.24</v>
      </c>
      <c r="D22" s="85">
        <f t="shared" si="0"/>
        <v>1421.04</v>
      </c>
    </row>
    <row r="23" spans="1:4" ht="12.75">
      <c r="A23" s="4"/>
      <c r="B23" s="126" t="s">
        <v>215</v>
      </c>
      <c r="C23" s="4"/>
      <c r="D23" s="85"/>
    </row>
    <row r="24" spans="1:4" ht="12.75">
      <c r="A24" s="121">
        <v>8</v>
      </c>
      <c r="B24" s="127" t="s">
        <v>216</v>
      </c>
      <c r="C24" s="127">
        <v>0</v>
      </c>
      <c r="D24" s="131">
        <v>0</v>
      </c>
    </row>
    <row r="25" spans="1:4" ht="12.75">
      <c r="A25" s="4"/>
      <c r="B25" s="126" t="s">
        <v>211</v>
      </c>
      <c r="C25" s="4"/>
      <c r="D25" s="4"/>
    </row>
    <row r="26" spans="1:4" ht="12.75">
      <c r="A26" s="5"/>
      <c r="B26" s="133" t="s">
        <v>217</v>
      </c>
      <c r="C26" s="5"/>
      <c r="D26" s="5"/>
    </row>
    <row r="27" spans="1:4" ht="12.75">
      <c r="A27" s="5"/>
      <c r="B27" s="133" t="s">
        <v>218</v>
      </c>
      <c r="C27" s="5"/>
      <c r="D27" s="5"/>
    </row>
    <row r="28" spans="1:4" ht="12.75">
      <c r="A28" s="5"/>
      <c r="B28" s="133" t="s">
        <v>219</v>
      </c>
      <c r="C28" s="5"/>
      <c r="D28" s="5"/>
    </row>
    <row r="29" spans="1:4" ht="12.75">
      <c r="A29" s="5"/>
      <c r="B29" s="133" t="s">
        <v>220</v>
      </c>
      <c r="C29" s="5"/>
      <c r="D29" s="5"/>
    </row>
    <row r="30" spans="1:4" ht="12.75">
      <c r="A30" s="128">
        <v>9</v>
      </c>
      <c r="B30" s="127" t="s">
        <v>221</v>
      </c>
      <c r="C30" s="84">
        <v>0.03</v>
      </c>
      <c r="D30" s="85">
        <v>185.68</v>
      </c>
    </row>
    <row r="31" spans="1:4" ht="12.75">
      <c r="A31" s="4"/>
      <c r="B31" s="126" t="s">
        <v>222</v>
      </c>
      <c r="C31" s="120"/>
      <c r="D31" s="85"/>
    </row>
    <row r="32" spans="1:4" ht="12.75">
      <c r="A32" s="5"/>
      <c r="B32" s="133" t="s">
        <v>223</v>
      </c>
      <c r="C32" s="5"/>
      <c r="D32" s="85"/>
    </row>
    <row r="33" spans="1:4" ht="12.75">
      <c r="A33" s="121">
        <v>10</v>
      </c>
      <c r="B33" s="127" t="s">
        <v>224</v>
      </c>
      <c r="C33" s="84">
        <v>1.54</v>
      </c>
      <c r="D33" s="85">
        <v>9108.9</v>
      </c>
    </row>
    <row r="34" spans="1:4" ht="12.75">
      <c r="A34" s="128">
        <v>11</v>
      </c>
      <c r="B34" s="89" t="s">
        <v>225</v>
      </c>
      <c r="C34" s="89">
        <v>0.41</v>
      </c>
      <c r="D34" s="85">
        <v>2429</v>
      </c>
    </row>
    <row r="35" spans="3:4" ht="12.75">
      <c r="C35" s="79">
        <f>C14+C16+C18+C19+C20+C21+C22+C24+C30+C33+C34</f>
        <v>6.410000000000001</v>
      </c>
      <c r="D35" s="79">
        <f>D14+D16+D18+D19+D20+D21+D22+D24+D30+D33+D34</f>
        <v>37953.61</v>
      </c>
    </row>
    <row r="37" ht="12.75">
      <c r="B37" s="3" t="s">
        <v>7</v>
      </c>
    </row>
    <row r="39" ht="12.75">
      <c r="B39" t="s">
        <v>226</v>
      </c>
    </row>
    <row r="40" spans="2:4" ht="12.75">
      <c r="B40" t="s">
        <v>227</v>
      </c>
      <c r="D40" t="s">
        <v>228</v>
      </c>
    </row>
    <row r="42" ht="12.75">
      <c r="B42" t="s">
        <v>8</v>
      </c>
    </row>
    <row r="44" spans="2:4" ht="12.75">
      <c r="B44" t="s">
        <v>9</v>
      </c>
      <c r="D44" t="s">
        <v>10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PageLayoutView="0" workbookViewId="0" topLeftCell="A34">
      <selection activeCell="H43" sqref="H43"/>
    </sheetView>
  </sheetViews>
  <sheetFormatPr defaultColWidth="9.00390625" defaultRowHeight="12.75"/>
  <cols>
    <col min="2" max="2" width="33.75390625" style="0" customWidth="1"/>
    <col min="3" max="3" width="11.875" style="0" customWidth="1"/>
    <col min="4" max="4" width="17.375" style="0" customWidth="1"/>
    <col min="5" max="5" width="11.875" style="0" customWidth="1"/>
  </cols>
  <sheetData>
    <row r="1" ht="12.75">
      <c r="D1" s="1" t="s">
        <v>4</v>
      </c>
    </row>
    <row r="2" spans="1:4" ht="12.75" customHeight="1">
      <c r="A2" s="137" t="s">
        <v>130</v>
      </c>
      <c r="B2" s="137"/>
      <c r="C2" s="137"/>
      <c r="D2" s="137"/>
    </row>
    <row r="3" spans="1:4" ht="12.75">
      <c r="A3" s="137"/>
      <c r="B3" s="137"/>
      <c r="C3" s="137"/>
      <c r="D3" s="137"/>
    </row>
    <row r="4" spans="2:4" ht="12.75">
      <c r="B4" s="2" t="s">
        <v>229</v>
      </c>
      <c r="C4" s="2"/>
      <c r="D4" s="2"/>
    </row>
    <row r="5" spans="2:4" ht="12.75">
      <c r="B5" s="74"/>
      <c r="C5" s="74"/>
      <c r="D5" s="74"/>
    </row>
    <row r="6" spans="2:4" ht="12.75">
      <c r="B6" s="2"/>
      <c r="C6" s="2"/>
      <c r="D6" s="2"/>
    </row>
    <row r="7" spans="1:4" ht="12.75">
      <c r="A7" s="4"/>
      <c r="B7" s="4"/>
      <c r="C7" s="4"/>
      <c r="D7" s="4"/>
    </row>
    <row r="8" spans="1:4" ht="12.75">
      <c r="A8" s="5"/>
      <c r="B8" s="5"/>
      <c r="C8" s="14" t="s">
        <v>79</v>
      </c>
      <c r="D8" s="5" t="s">
        <v>21</v>
      </c>
    </row>
    <row r="9" spans="1:4" ht="12.75">
      <c r="A9" s="6" t="s">
        <v>0</v>
      </c>
      <c r="B9" s="7" t="s">
        <v>1</v>
      </c>
      <c r="C9" s="6" t="s">
        <v>80</v>
      </c>
      <c r="D9" s="7"/>
    </row>
    <row r="10" spans="1:4" ht="38.25">
      <c r="A10" s="16" t="s">
        <v>12</v>
      </c>
      <c r="B10" s="37" t="s">
        <v>62</v>
      </c>
      <c r="C10" s="27"/>
      <c r="D10" s="23"/>
    </row>
    <row r="11" spans="1:4" ht="76.5">
      <c r="A11" s="68"/>
      <c r="B11" s="65" t="s">
        <v>170</v>
      </c>
      <c r="C11" s="13">
        <f>C12+C13+C14+C15+C16+C17+C18</f>
        <v>2.6799999999999997</v>
      </c>
      <c r="D11" s="39"/>
    </row>
    <row r="12" spans="1:5" ht="101.25">
      <c r="A12" s="16"/>
      <c r="B12" s="66" t="s">
        <v>156</v>
      </c>
      <c r="C12" s="22">
        <v>0.55</v>
      </c>
      <c r="D12" s="24" t="s">
        <v>30</v>
      </c>
      <c r="E12" s="77"/>
    </row>
    <row r="13" spans="1:4" ht="146.25">
      <c r="A13" s="16"/>
      <c r="B13" s="66" t="s">
        <v>150</v>
      </c>
      <c r="C13" s="22">
        <v>0.41</v>
      </c>
      <c r="D13" s="24" t="s">
        <v>30</v>
      </c>
    </row>
    <row r="14" spans="1:4" ht="101.25">
      <c r="A14" s="33"/>
      <c r="B14" s="66" t="s">
        <v>132</v>
      </c>
      <c r="C14" s="22">
        <v>0.22</v>
      </c>
      <c r="D14" s="24" t="s">
        <v>30</v>
      </c>
    </row>
    <row r="15" spans="1:6" ht="22.5">
      <c r="A15" s="33"/>
      <c r="B15" s="66" t="s">
        <v>41</v>
      </c>
      <c r="C15" s="22">
        <v>0.3</v>
      </c>
      <c r="D15" s="25" t="s">
        <v>40</v>
      </c>
      <c r="F15" s="1"/>
    </row>
    <row r="16" spans="1:4" ht="22.5">
      <c r="A16" s="33"/>
      <c r="B16" s="66" t="s">
        <v>35</v>
      </c>
      <c r="C16" s="22">
        <v>0.18</v>
      </c>
      <c r="D16" s="25" t="s">
        <v>40</v>
      </c>
    </row>
    <row r="17" spans="1:4" ht="45">
      <c r="A17" s="16"/>
      <c r="B17" s="59" t="s">
        <v>37</v>
      </c>
      <c r="C17" s="22">
        <v>0.2</v>
      </c>
      <c r="D17" s="25" t="s">
        <v>24</v>
      </c>
    </row>
    <row r="18" spans="1:4" ht="22.5">
      <c r="A18" s="17"/>
      <c r="B18" s="10" t="s">
        <v>104</v>
      </c>
      <c r="C18" s="22">
        <v>0.82</v>
      </c>
      <c r="D18" s="24" t="s">
        <v>23</v>
      </c>
    </row>
    <row r="19" spans="1:4" ht="51">
      <c r="A19" s="13" t="s">
        <v>13</v>
      </c>
      <c r="B19" s="20" t="s">
        <v>42</v>
      </c>
      <c r="C19" s="19"/>
      <c r="D19" s="19"/>
    </row>
    <row r="20" spans="1:4" ht="12.75">
      <c r="A20" s="19"/>
      <c r="B20" s="15" t="s">
        <v>67</v>
      </c>
      <c r="C20" s="19"/>
      <c r="D20" s="19"/>
    </row>
    <row r="21" spans="1:4" ht="12.75">
      <c r="A21" s="14"/>
      <c r="B21" s="57" t="s">
        <v>63</v>
      </c>
      <c r="C21" s="7">
        <f>C22+C23+C24+C25</f>
        <v>4.48</v>
      </c>
      <c r="D21" s="7"/>
    </row>
    <row r="22" spans="1:4" ht="22.5">
      <c r="A22" s="14"/>
      <c r="B22" s="69" t="s">
        <v>64</v>
      </c>
      <c r="C22" s="26">
        <v>1.1</v>
      </c>
      <c r="D22" s="26" t="s">
        <v>26</v>
      </c>
    </row>
    <row r="23" spans="1:4" ht="12.75">
      <c r="A23" s="14"/>
      <c r="B23" s="69" t="s">
        <v>28</v>
      </c>
      <c r="C23" s="40">
        <v>0.81</v>
      </c>
      <c r="D23" s="40" t="s">
        <v>75</v>
      </c>
    </row>
    <row r="24" spans="1:4" ht="12.75">
      <c r="A24" s="14"/>
      <c r="B24" s="69" t="s">
        <v>65</v>
      </c>
      <c r="C24" s="40">
        <v>0.15</v>
      </c>
      <c r="D24" s="40" t="s">
        <v>22</v>
      </c>
    </row>
    <row r="25" spans="1:4" ht="12.75">
      <c r="A25" s="7"/>
      <c r="B25" s="69" t="s">
        <v>66</v>
      </c>
      <c r="C25" s="40">
        <v>2.42</v>
      </c>
      <c r="D25" s="40" t="s">
        <v>22</v>
      </c>
    </row>
    <row r="26" spans="1:4" ht="12.75">
      <c r="A26" s="14"/>
      <c r="B26" s="4" t="s">
        <v>68</v>
      </c>
      <c r="C26" s="19"/>
      <c r="D26" s="4"/>
    </row>
    <row r="27" spans="1:4" ht="25.5">
      <c r="A27" s="16"/>
      <c r="B27" s="49" t="s">
        <v>54</v>
      </c>
      <c r="C27" s="7">
        <f>C28+C29+C30</f>
        <v>1.43</v>
      </c>
      <c r="D27" s="42"/>
    </row>
    <row r="28" spans="1:4" ht="22.5">
      <c r="A28" s="68"/>
      <c r="B28" s="66" t="s">
        <v>29</v>
      </c>
      <c r="C28" s="22">
        <v>0.98</v>
      </c>
      <c r="D28" s="24" t="s">
        <v>22</v>
      </c>
    </row>
    <row r="29" spans="1:4" ht="12.75">
      <c r="A29" s="16"/>
      <c r="B29" s="70" t="s">
        <v>43</v>
      </c>
      <c r="C29" s="31">
        <v>0.3</v>
      </c>
      <c r="D29" s="43" t="s">
        <v>26</v>
      </c>
    </row>
    <row r="30" spans="1:4" ht="22.5">
      <c r="A30" s="17"/>
      <c r="B30" s="70" t="s">
        <v>74</v>
      </c>
      <c r="C30" s="31">
        <v>0.15</v>
      </c>
      <c r="D30" s="43" t="s">
        <v>24</v>
      </c>
    </row>
    <row r="31" spans="1:4" ht="38.25">
      <c r="A31" s="17"/>
      <c r="B31" s="28" t="s">
        <v>69</v>
      </c>
      <c r="C31" s="13">
        <v>0.08</v>
      </c>
      <c r="D31" s="44" t="s">
        <v>23</v>
      </c>
    </row>
    <row r="32" spans="1:4" ht="38.25">
      <c r="A32" s="17"/>
      <c r="B32" s="28" t="s">
        <v>70</v>
      </c>
      <c r="C32" s="13">
        <v>0.25</v>
      </c>
      <c r="D32" s="45" t="s">
        <v>24</v>
      </c>
    </row>
    <row r="33" spans="1:4" ht="51">
      <c r="A33" s="82" t="s">
        <v>14</v>
      </c>
      <c r="B33" s="30" t="s">
        <v>44</v>
      </c>
      <c r="C33" s="9"/>
      <c r="D33" s="9"/>
    </row>
    <row r="34" spans="1:4" ht="25.5">
      <c r="A34" s="13"/>
      <c r="B34" s="36" t="s">
        <v>47</v>
      </c>
      <c r="C34" s="7">
        <v>0.23</v>
      </c>
      <c r="D34" s="11" t="s">
        <v>46</v>
      </c>
    </row>
    <row r="35" spans="1:4" ht="25.5">
      <c r="A35" s="16"/>
      <c r="B35" s="30" t="s">
        <v>48</v>
      </c>
      <c r="C35" s="13">
        <v>0.5</v>
      </c>
      <c r="D35" s="43" t="s">
        <v>119</v>
      </c>
    </row>
    <row r="36" spans="1:4" ht="22.5">
      <c r="A36" s="72"/>
      <c r="B36" s="66" t="s">
        <v>45</v>
      </c>
      <c r="C36" s="9"/>
      <c r="D36" s="87" t="s">
        <v>24</v>
      </c>
    </row>
    <row r="37" spans="1:4" ht="22.5">
      <c r="A37" s="12"/>
      <c r="B37" s="66" t="s">
        <v>49</v>
      </c>
      <c r="C37" s="9"/>
      <c r="D37" s="87" t="s">
        <v>128</v>
      </c>
    </row>
    <row r="38" spans="1:4" ht="12.75">
      <c r="A38" s="12"/>
      <c r="B38" s="71" t="s">
        <v>50</v>
      </c>
      <c r="C38" s="9"/>
      <c r="D38" s="87" t="s">
        <v>40</v>
      </c>
    </row>
    <row r="39" spans="1:4" ht="12.75">
      <c r="A39" s="12"/>
      <c r="B39" s="71" t="s">
        <v>53</v>
      </c>
      <c r="C39" s="9"/>
      <c r="D39" s="87" t="s">
        <v>40</v>
      </c>
    </row>
    <row r="40" spans="1:6" ht="12.75">
      <c r="A40" s="12"/>
      <c r="B40" s="71" t="s">
        <v>51</v>
      </c>
      <c r="C40" s="9"/>
      <c r="D40" s="87" t="s">
        <v>40</v>
      </c>
      <c r="F40" s="77"/>
    </row>
    <row r="41" spans="1:4" ht="12.75">
      <c r="A41" s="73"/>
      <c r="B41" s="71" t="s">
        <v>52</v>
      </c>
      <c r="C41" s="9"/>
      <c r="D41" s="87" t="s">
        <v>24</v>
      </c>
    </row>
    <row r="42" spans="1:4" ht="12.75">
      <c r="A42" s="17" t="s">
        <v>15</v>
      </c>
      <c r="B42" s="29" t="s">
        <v>6</v>
      </c>
      <c r="C42" s="55">
        <v>0.75</v>
      </c>
      <c r="D42" s="46"/>
    </row>
    <row r="43" spans="1:4" ht="56.25">
      <c r="A43" s="17"/>
      <c r="B43" s="60" t="s">
        <v>55</v>
      </c>
      <c r="C43" s="51"/>
      <c r="D43" s="117" t="s">
        <v>189</v>
      </c>
    </row>
    <row r="44" spans="1:4" ht="12.75">
      <c r="A44" s="17" t="s">
        <v>16</v>
      </c>
      <c r="B44" s="50" t="s">
        <v>56</v>
      </c>
      <c r="C44" s="54">
        <v>3</v>
      </c>
      <c r="D44" s="52" t="s">
        <v>58</v>
      </c>
    </row>
    <row r="45" spans="1:4" ht="33.75">
      <c r="A45" s="17"/>
      <c r="B45" s="60" t="s">
        <v>155</v>
      </c>
      <c r="C45" s="61"/>
      <c r="D45" s="52"/>
    </row>
    <row r="46" spans="1:4" ht="15.75">
      <c r="A46" s="17"/>
      <c r="B46" s="56" t="s">
        <v>31</v>
      </c>
      <c r="C46" s="80">
        <f>C11+C21+C27+C31+C32+C34+C35+C42+C44</f>
        <v>13.4</v>
      </c>
      <c r="D46" s="52"/>
    </row>
    <row r="47" spans="1:4" ht="12.75">
      <c r="A47" s="17"/>
      <c r="B47" s="56" t="s">
        <v>59</v>
      </c>
      <c r="C47" s="7"/>
      <c r="D47" s="52"/>
    </row>
    <row r="48" spans="1:5" ht="12.75">
      <c r="A48" s="17"/>
      <c r="B48" s="63" t="s">
        <v>71</v>
      </c>
      <c r="C48" s="62">
        <v>0.8</v>
      </c>
      <c r="D48" s="52" t="s">
        <v>30</v>
      </c>
      <c r="E48" s="77"/>
    </row>
    <row r="49" spans="1:4" ht="25.5">
      <c r="A49" s="17"/>
      <c r="B49" s="64" t="s">
        <v>72</v>
      </c>
      <c r="C49" s="62">
        <v>3.22</v>
      </c>
      <c r="D49" s="52" t="s">
        <v>30</v>
      </c>
    </row>
    <row r="51" ht="12.75">
      <c r="B51" s="3" t="s">
        <v>7</v>
      </c>
    </row>
    <row r="52" ht="12.75">
      <c r="B52" t="s">
        <v>8</v>
      </c>
    </row>
    <row r="53" ht="20.25" customHeight="1"/>
    <row r="54" spans="2:4" ht="20.25" customHeight="1">
      <c r="B54" t="s">
        <v>9</v>
      </c>
      <c r="D54" t="s">
        <v>10</v>
      </c>
    </row>
  </sheetData>
  <sheetProtection/>
  <mergeCells count="1">
    <mergeCell ref="A2:D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32">
      <selection activeCell="D33" sqref="D33:D38"/>
    </sheetView>
  </sheetViews>
  <sheetFormatPr defaultColWidth="9.00390625" defaultRowHeight="12.75"/>
  <cols>
    <col min="1" max="1" width="5.125" style="0" customWidth="1"/>
    <col min="2" max="2" width="33.75390625" style="0" customWidth="1"/>
    <col min="3" max="3" width="11.875" style="0" customWidth="1"/>
    <col min="4" max="4" width="23.125" style="0" customWidth="1"/>
    <col min="5" max="5" width="11.875" style="0" customWidth="1"/>
    <col min="7" max="7" width="9.625" style="0" bestFit="1" customWidth="1"/>
    <col min="9" max="9" width="9.625" style="0" bestFit="1" customWidth="1"/>
    <col min="11" max="11" width="10.625" style="0" customWidth="1"/>
  </cols>
  <sheetData>
    <row r="1" ht="12.75">
      <c r="D1" s="1" t="s">
        <v>4</v>
      </c>
    </row>
    <row r="2" ht="12.75">
      <c r="D2" s="1"/>
    </row>
    <row r="3" spans="1:4" ht="12.75" customHeight="1">
      <c r="A3" s="137" t="s">
        <v>153</v>
      </c>
      <c r="B3" s="137"/>
      <c r="C3" s="137"/>
      <c r="D3" s="137"/>
    </row>
    <row r="4" spans="1:4" ht="12.75">
      <c r="A4" s="137"/>
      <c r="B4" s="137"/>
      <c r="C4" s="137"/>
      <c r="D4" s="137"/>
    </row>
    <row r="5" spans="2:4" ht="12.75">
      <c r="B5" s="2" t="s">
        <v>179</v>
      </c>
      <c r="C5" s="2"/>
      <c r="D5" s="2"/>
    </row>
    <row r="6" spans="2:4" ht="12.75">
      <c r="B6" s="2"/>
      <c r="C6" s="2"/>
      <c r="D6" s="2"/>
    </row>
    <row r="7" spans="2:4" ht="12.75">
      <c r="B7" s="2"/>
      <c r="C7" s="2"/>
      <c r="D7" s="2"/>
    </row>
    <row r="8" spans="1:4" ht="12.75">
      <c r="A8" s="82" t="s">
        <v>115</v>
      </c>
      <c r="B8" s="4"/>
      <c r="C8" s="19" t="s">
        <v>79</v>
      </c>
      <c r="D8" s="4" t="s">
        <v>21</v>
      </c>
    </row>
    <row r="9" spans="1:4" ht="12.75">
      <c r="A9" s="6" t="s">
        <v>116</v>
      </c>
      <c r="B9" s="7" t="s">
        <v>1</v>
      </c>
      <c r="C9" s="6" t="s">
        <v>80</v>
      </c>
      <c r="D9" s="7"/>
    </row>
    <row r="10" spans="1:4" ht="38.25">
      <c r="A10" s="16" t="s">
        <v>12</v>
      </c>
      <c r="B10" s="37" t="s">
        <v>62</v>
      </c>
      <c r="C10" s="27"/>
      <c r="D10" s="23"/>
    </row>
    <row r="11" spans="1:4" ht="77.25" customHeight="1">
      <c r="A11" s="68"/>
      <c r="B11" s="30" t="s">
        <v>175</v>
      </c>
      <c r="C11" s="13">
        <f>C12+C13+C14+C15+C16</f>
        <v>2.3000000000000003</v>
      </c>
      <c r="D11" s="39"/>
    </row>
    <row r="12" spans="1:5" ht="101.25">
      <c r="A12" s="16"/>
      <c r="B12" s="66" t="s">
        <v>131</v>
      </c>
      <c r="C12" s="22">
        <v>0.92</v>
      </c>
      <c r="D12" s="24" t="s">
        <v>30</v>
      </c>
      <c r="E12" s="1"/>
    </row>
    <row r="13" spans="1:4" ht="146.25">
      <c r="A13" s="16"/>
      <c r="B13" s="66" t="s">
        <v>150</v>
      </c>
      <c r="C13" s="22">
        <v>0.89</v>
      </c>
      <c r="D13" s="24" t="s">
        <v>30</v>
      </c>
    </row>
    <row r="14" spans="1:4" ht="101.25">
      <c r="A14" s="33"/>
      <c r="B14" s="66" t="s">
        <v>132</v>
      </c>
      <c r="C14" s="22">
        <v>0.27</v>
      </c>
      <c r="D14" s="24" t="s">
        <v>30</v>
      </c>
    </row>
    <row r="15" spans="1:4" ht="12.75">
      <c r="A15" s="33"/>
      <c r="B15" s="66" t="s">
        <v>98</v>
      </c>
      <c r="C15" s="22">
        <v>0.2</v>
      </c>
      <c r="D15" s="24" t="s">
        <v>30</v>
      </c>
    </row>
    <row r="16" spans="1:4" ht="22.5">
      <c r="A16" s="17"/>
      <c r="B16" s="10" t="s">
        <v>180</v>
      </c>
      <c r="C16" s="22">
        <v>0.02</v>
      </c>
      <c r="D16" s="81" t="s">
        <v>39</v>
      </c>
    </row>
    <row r="17" spans="1:4" ht="51">
      <c r="A17" s="13" t="s">
        <v>13</v>
      </c>
      <c r="B17" s="20" t="s">
        <v>42</v>
      </c>
      <c r="C17" s="19"/>
      <c r="D17" s="19"/>
    </row>
    <row r="18" spans="1:4" ht="17.25" customHeight="1">
      <c r="A18" s="19"/>
      <c r="B18" s="15" t="s">
        <v>67</v>
      </c>
      <c r="C18" s="19"/>
      <c r="D18" s="19"/>
    </row>
    <row r="19" spans="1:4" ht="12.75">
      <c r="A19" s="14"/>
      <c r="B19" s="57" t="s">
        <v>63</v>
      </c>
      <c r="C19" s="7">
        <f>C20+C21+C22+C23</f>
        <v>5.01</v>
      </c>
      <c r="D19" s="7"/>
    </row>
    <row r="20" spans="1:4" ht="22.5">
      <c r="A20" s="14"/>
      <c r="B20" s="69" t="s">
        <v>64</v>
      </c>
      <c r="C20" s="26">
        <v>1.39</v>
      </c>
      <c r="D20" s="26" t="s">
        <v>117</v>
      </c>
    </row>
    <row r="21" spans="1:4" ht="12.75">
      <c r="A21" s="14"/>
      <c r="B21" s="69" t="s">
        <v>28</v>
      </c>
      <c r="C21" s="40">
        <v>1.35</v>
      </c>
      <c r="D21" s="40" t="s">
        <v>75</v>
      </c>
    </row>
    <row r="22" spans="1:4" ht="12.75">
      <c r="A22" s="14"/>
      <c r="B22" s="69" t="s">
        <v>65</v>
      </c>
      <c r="C22" s="40">
        <v>0.15</v>
      </c>
      <c r="D22" s="40" t="s">
        <v>112</v>
      </c>
    </row>
    <row r="23" spans="1:4" ht="12.75">
      <c r="A23" s="7"/>
      <c r="B23" s="69" t="s">
        <v>66</v>
      </c>
      <c r="C23" s="40">
        <v>2.12</v>
      </c>
      <c r="D23" s="40" t="s">
        <v>22</v>
      </c>
    </row>
    <row r="24" spans="1:4" ht="12.75">
      <c r="A24" s="14"/>
      <c r="B24" s="4" t="s">
        <v>68</v>
      </c>
      <c r="C24" s="19"/>
      <c r="D24" s="4"/>
    </row>
    <row r="25" spans="1:4" ht="25.5">
      <c r="A25" s="16"/>
      <c r="B25" s="49" t="s">
        <v>54</v>
      </c>
      <c r="C25" s="7">
        <f>C26+C27</f>
        <v>2.14</v>
      </c>
      <c r="D25" s="42"/>
    </row>
    <row r="26" spans="1:4" ht="22.5">
      <c r="A26" s="68"/>
      <c r="B26" s="66" t="s">
        <v>121</v>
      </c>
      <c r="C26" s="22">
        <v>2.06</v>
      </c>
      <c r="D26" s="24" t="s">
        <v>106</v>
      </c>
    </row>
    <row r="27" spans="1:4" ht="22.5">
      <c r="A27" s="17"/>
      <c r="B27" s="70" t="s">
        <v>74</v>
      </c>
      <c r="C27" s="31">
        <v>0.08</v>
      </c>
      <c r="D27" s="43" t="s">
        <v>24</v>
      </c>
    </row>
    <row r="28" spans="1:4" ht="38.25">
      <c r="A28" s="17"/>
      <c r="B28" s="28" t="s">
        <v>69</v>
      </c>
      <c r="C28" s="13">
        <v>0.06</v>
      </c>
      <c r="D28" s="44" t="s">
        <v>23</v>
      </c>
    </row>
    <row r="29" spans="1:4" ht="38.25">
      <c r="A29" s="17"/>
      <c r="B29" s="28" t="s">
        <v>70</v>
      </c>
      <c r="C29" s="13">
        <v>0.18</v>
      </c>
      <c r="D29" s="45" t="s">
        <v>24</v>
      </c>
    </row>
    <row r="30" spans="1:4" ht="51">
      <c r="A30" s="13" t="s">
        <v>14</v>
      </c>
      <c r="B30" s="30" t="s">
        <v>44</v>
      </c>
      <c r="C30" s="9"/>
      <c r="D30" s="9"/>
    </row>
    <row r="31" spans="1:4" ht="25.5">
      <c r="A31" s="13"/>
      <c r="B31" s="36" t="s">
        <v>47</v>
      </c>
      <c r="C31" s="7">
        <v>0.06</v>
      </c>
      <c r="D31" s="11" t="s">
        <v>46</v>
      </c>
    </row>
    <row r="32" spans="1:4" ht="25.5">
      <c r="A32" s="16"/>
      <c r="B32" s="30" t="s">
        <v>48</v>
      </c>
      <c r="C32" s="13">
        <v>0.3</v>
      </c>
      <c r="D32" s="43" t="s">
        <v>119</v>
      </c>
    </row>
    <row r="33" spans="1:4" ht="22.5">
      <c r="A33" s="72"/>
      <c r="B33" s="66" t="s">
        <v>45</v>
      </c>
      <c r="C33" s="9"/>
      <c r="D33" s="87" t="s">
        <v>24</v>
      </c>
    </row>
    <row r="34" spans="1:4" ht="33.75">
      <c r="A34" s="12"/>
      <c r="B34" s="66" t="s">
        <v>118</v>
      </c>
      <c r="C34" s="9"/>
      <c r="D34" s="87" t="s">
        <v>128</v>
      </c>
    </row>
    <row r="35" spans="1:4" ht="12.75">
      <c r="A35" s="12"/>
      <c r="B35" s="71" t="s">
        <v>50</v>
      </c>
      <c r="C35" s="9"/>
      <c r="D35" s="87" t="s">
        <v>40</v>
      </c>
    </row>
    <row r="36" spans="1:4" ht="12.75">
      <c r="A36" s="12"/>
      <c r="B36" s="71" t="s">
        <v>53</v>
      </c>
      <c r="C36" s="9"/>
      <c r="D36" s="87" t="s">
        <v>120</v>
      </c>
    </row>
    <row r="37" spans="1:4" ht="12.75">
      <c r="A37" s="12"/>
      <c r="B37" s="71" t="s">
        <v>51</v>
      </c>
      <c r="C37" s="9"/>
      <c r="D37" s="87" t="s">
        <v>114</v>
      </c>
    </row>
    <row r="38" spans="1:4" ht="12.75">
      <c r="A38" s="12"/>
      <c r="B38" s="71" t="s">
        <v>52</v>
      </c>
      <c r="C38" s="9"/>
      <c r="D38" s="87" t="s">
        <v>40</v>
      </c>
    </row>
    <row r="39" spans="1:4" ht="12.75">
      <c r="A39" s="17" t="s">
        <v>15</v>
      </c>
      <c r="B39" s="29" t="s">
        <v>6</v>
      </c>
      <c r="C39" s="55">
        <v>0.35</v>
      </c>
      <c r="D39" s="46"/>
    </row>
    <row r="40" spans="1:4" ht="45">
      <c r="A40" s="17"/>
      <c r="B40" s="60" t="s">
        <v>55</v>
      </c>
      <c r="C40" s="51"/>
      <c r="D40" s="117" t="s">
        <v>189</v>
      </c>
    </row>
    <row r="41" spans="1:4" ht="12.75">
      <c r="A41" s="17" t="s">
        <v>16</v>
      </c>
      <c r="B41" s="50" t="s">
        <v>56</v>
      </c>
      <c r="C41" s="54">
        <v>3</v>
      </c>
      <c r="D41" s="52" t="s">
        <v>58</v>
      </c>
    </row>
    <row r="42" spans="1:4" ht="33.75">
      <c r="A42" s="17"/>
      <c r="B42" s="60" t="s">
        <v>155</v>
      </c>
      <c r="C42" s="61" t="s">
        <v>125</v>
      </c>
      <c r="D42" s="52"/>
    </row>
    <row r="43" spans="1:4" ht="12.75">
      <c r="A43" s="17"/>
      <c r="B43" s="95" t="s">
        <v>31</v>
      </c>
      <c r="C43" s="94">
        <f>C41+C39+C32+C31+C29+C28+C25+C19+C11</f>
        <v>13.4</v>
      </c>
      <c r="D43" s="52"/>
    </row>
    <row r="44" spans="1:4" ht="12.75">
      <c r="A44" s="17"/>
      <c r="B44" s="95" t="s">
        <v>59</v>
      </c>
      <c r="C44" s="61"/>
      <c r="D44" s="52"/>
    </row>
    <row r="45" spans="1:4" ht="12.75">
      <c r="A45" s="17"/>
      <c r="B45" s="63" t="s">
        <v>71</v>
      </c>
      <c r="C45" s="94">
        <v>0.8</v>
      </c>
      <c r="D45" s="24" t="s">
        <v>30</v>
      </c>
    </row>
    <row r="46" spans="1:4" ht="25.5">
      <c r="A46" s="17"/>
      <c r="B46" s="64" t="s">
        <v>72</v>
      </c>
      <c r="C46" s="94">
        <v>3.216</v>
      </c>
      <c r="D46" s="24" t="s">
        <v>30</v>
      </c>
    </row>
    <row r="47" spans="1:4" ht="12.75">
      <c r="A47" s="93"/>
      <c r="B47" s="104"/>
      <c r="C47" s="105"/>
      <c r="D47" s="106"/>
    </row>
    <row r="48" spans="1:4" ht="12.75">
      <c r="A48" s="93"/>
      <c r="B48" s="104"/>
      <c r="C48" s="105"/>
      <c r="D48" s="106"/>
    </row>
    <row r="49" spans="1:4" ht="15.75">
      <c r="A49" s="93"/>
      <c r="B49" s="3" t="s">
        <v>7</v>
      </c>
      <c r="C49" s="99"/>
      <c r="D49" s="100"/>
    </row>
    <row r="50" spans="1:4" ht="15.75">
      <c r="A50" s="93"/>
      <c r="B50" t="s">
        <v>8</v>
      </c>
      <c r="C50" s="99"/>
      <c r="D50" s="100"/>
    </row>
    <row r="51" spans="1:4" ht="15.75">
      <c r="A51" s="93"/>
      <c r="B51" s="86"/>
      <c r="C51" s="99"/>
      <c r="D51" s="100"/>
    </row>
    <row r="53" ht="12.75">
      <c r="B53" s="3"/>
    </row>
  </sheetData>
  <sheetProtection/>
  <mergeCells count="1">
    <mergeCell ref="A3:D4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44"/>
  <sheetViews>
    <sheetView zoomScalePageLayoutView="0" workbookViewId="0" topLeftCell="A20">
      <selection activeCell="D35" sqref="D35"/>
    </sheetView>
  </sheetViews>
  <sheetFormatPr defaultColWidth="9.00390625" defaultRowHeight="12.75"/>
  <cols>
    <col min="2" max="2" width="27.75390625" style="0" customWidth="1"/>
    <col min="3" max="3" width="15.25390625" style="0" customWidth="1"/>
    <col min="4" max="4" width="26.375" style="0" customWidth="1"/>
    <col min="7" max="7" width="28.875" style="0" customWidth="1"/>
    <col min="9" max="9" width="25.375" style="0" customWidth="1"/>
  </cols>
  <sheetData>
    <row r="2" ht="12.75">
      <c r="D2" s="1" t="s">
        <v>4</v>
      </c>
    </row>
    <row r="3" ht="12.75">
      <c r="D3" s="1"/>
    </row>
    <row r="5" spans="2:4" ht="12.75">
      <c r="B5" s="2" t="s">
        <v>202</v>
      </c>
      <c r="C5" s="2"/>
      <c r="D5" s="2"/>
    </row>
    <row r="6" spans="2:4" ht="12.75">
      <c r="B6" s="2" t="s">
        <v>230</v>
      </c>
      <c r="C6" s="2"/>
      <c r="D6" s="2"/>
    </row>
    <row r="7" spans="2:4" ht="12.75">
      <c r="B7" s="2" t="s">
        <v>232</v>
      </c>
      <c r="C7" s="2"/>
      <c r="D7" s="2"/>
    </row>
    <row r="8" spans="2:4" ht="12.75">
      <c r="B8" s="2"/>
      <c r="C8" s="2"/>
      <c r="D8" s="2"/>
    </row>
    <row r="9" spans="2:4" ht="12.75">
      <c r="B9" s="1"/>
      <c r="C9" s="1"/>
      <c r="D9" s="1"/>
    </row>
    <row r="10" spans="1:4" ht="12.75">
      <c r="A10" s="4"/>
      <c r="B10" s="4"/>
      <c r="C10" s="4"/>
      <c r="D10" s="4"/>
    </row>
    <row r="11" spans="1:4" ht="12.75">
      <c r="A11" s="5"/>
      <c r="B11" s="5"/>
      <c r="C11" s="5"/>
      <c r="D11" s="5" t="s">
        <v>206</v>
      </c>
    </row>
    <row r="12" spans="1:4" ht="12.75">
      <c r="A12" s="6" t="s">
        <v>0</v>
      </c>
      <c r="B12" s="7" t="s">
        <v>1</v>
      </c>
      <c r="C12" s="6" t="s">
        <v>2</v>
      </c>
      <c r="D12" s="7" t="s">
        <v>207</v>
      </c>
    </row>
    <row r="13" spans="1:4" ht="12.75">
      <c r="A13" s="4"/>
      <c r="B13" s="120" t="s">
        <v>3</v>
      </c>
      <c r="C13" s="4"/>
      <c r="D13" s="4"/>
    </row>
    <row r="14" spans="1:4" ht="12.75">
      <c r="A14" s="121">
        <v>1</v>
      </c>
      <c r="B14" s="84" t="s">
        <v>81</v>
      </c>
      <c r="C14" s="84">
        <v>1.26</v>
      </c>
      <c r="D14" s="85">
        <v>5408</v>
      </c>
    </row>
    <row r="15" spans="1:4" ht="12.75">
      <c r="A15" s="122"/>
      <c r="B15" s="123" t="s">
        <v>211</v>
      </c>
      <c r="C15" s="123"/>
      <c r="D15" s="123"/>
    </row>
    <row r="16" spans="1:4" ht="12.75">
      <c r="A16" s="122">
        <v>2</v>
      </c>
      <c r="B16" s="123" t="s">
        <v>212</v>
      </c>
      <c r="C16" s="123">
        <v>2.15</v>
      </c>
      <c r="D16" s="124">
        <v>9200</v>
      </c>
    </row>
    <row r="17" spans="1:4" ht="12.75">
      <c r="A17" s="125"/>
      <c r="B17" s="126" t="s">
        <v>213</v>
      </c>
      <c r="C17" s="120"/>
      <c r="D17" s="120"/>
    </row>
    <row r="18" spans="1:4" ht="12.75">
      <c r="A18" s="121">
        <v>3</v>
      </c>
      <c r="B18" s="127" t="s">
        <v>214</v>
      </c>
      <c r="C18" s="84">
        <v>0.22</v>
      </c>
      <c r="D18" s="84">
        <v>927</v>
      </c>
    </row>
    <row r="19" spans="1:4" ht="12.75">
      <c r="A19" s="121">
        <v>4</v>
      </c>
      <c r="B19" s="127" t="s">
        <v>105</v>
      </c>
      <c r="C19" s="84">
        <v>0.3</v>
      </c>
      <c r="D19" s="84">
        <v>1290</v>
      </c>
    </row>
    <row r="20" spans="1:4" ht="12.75">
      <c r="A20" s="121">
        <v>5</v>
      </c>
      <c r="B20" s="127" t="s">
        <v>83</v>
      </c>
      <c r="C20" s="84">
        <v>0.11</v>
      </c>
      <c r="D20" s="85">
        <v>483</v>
      </c>
    </row>
    <row r="21" spans="1:4" ht="12.75">
      <c r="A21" s="128">
        <v>6</v>
      </c>
      <c r="B21" s="129" t="s">
        <v>82</v>
      </c>
      <c r="C21" s="89">
        <v>0.12</v>
      </c>
      <c r="D21" s="88">
        <v>510</v>
      </c>
    </row>
    <row r="22" spans="1:4" ht="12.75">
      <c r="A22" s="8">
        <v>7</v>
      </c>
      <c r="B22" s="129" t="s">
        <v>6</v>
      </c>
      <c r="C22" s="129">
        <v>0.26</v>
      </c>
      <c r="D22" s="130">
        <v>1096.03</v>
      </c>
    </row>
    <row r="23" spans="1:4" ht="12.75">
      <c r="A23" s="4"/>
      <c r="B23" s="126" t="s">
        <v>215</v>
      </c>
      <c r="C23" s="4"/>
      <c r="D23" s="4"/>
    </row>
    <row r="24" spans="1:4" ht="12.75">
      <c r="A24" s="121">
        <v>6</v>
      </c>
      <c r="B24" s="127" t="s">
        <v>216</v>
      </c>
      <c r="C24" s="127">
        <v>0</v>
      </c>
      <c r="D24" s="131">
        <v>0</v>
      </c>
    </row>
    <row r="25" spans="1:4" ht="12.75">
      <c r="A25" s="4"/>
      <c r="B25" s="126" t="s">
        <v>211</v>
      </c>
      <c r="C25" s="4"/>
      <c r="D25" s="4"/>
    </row>
    <row r="26" spans="1:4" ht="12.75">
      <c r="A26" s="5"/>
      <c r="B26" s="133" t="s">
        <v>217</v>
      </c>
      <c r="C26" s="5"/>
      <c r="D26" s="5"/>
    </row>
    <row r="27" spans="1:4" ht="12.75">
      <c r="A27" s="5"/>
      <c r="B27" s="133" t="s">
        <v>218</v>
      </c>
      <c r="C27" s="5"/>
      <c r="D27" s="5"/>
    </row>
    <row r="28" spans="1:4" ht="12.75">
      <c r="A28" s="5"/>
      <c r="B28" s="133" t="s">
        <v>219</v>
      </c>
      <c r="C28" s="5"/>
      <c r="D28" s="5"/>
    </row>
    <row r="29" spans="1:4" ht="12.75">
      <c r="A29" s="5"/>
      <c r="B29" s="133" t="s">
        <v>220</v>
      </c>
      <c r="C29" s="5"/>
      <c r="D29" s="5"/>
    </row>
    <row r="30" spans="1:4" ht="12.75">
      <c r="A30" s="128">
        <v>7</v>
      </c>
      <c r="B30" s="127" t="s">
        <v>221</v>
      </c>
      <c r="C30" s="84">
        <v>0.02</v>
      </c>
      <c r="D30" s="85">
        <v>103</v>
      </c>
    </row>
    <row r="31" spans="1:4" ht="12.75">
      <c r="A31" s="4"/>
      <c r="B31" s="126" t="s">
        <v>222</v>
      </c>
      <c r="C31" s="120"/>
      <c r="D31" s="4"/>
    </row>
    <row r="32" spans="1:4" ht="12.75">
      <c r="A32" s="5"/>
      <c r="B32" s="133" t="s">
        <v>223</v>
      </c>
      <c r="C32" s="5"/>
      <c r="D32" s="5"/>
    </row>
    <row r="33" spans="1:4" ht="12.75">
      <c r="A33" s="121">
        <v>8</v>
      </c>
      <c r="B33" s="127" t="s">
        <v>224</v>
      </c>
      <c r="C33" s="84">
        <v>1.59</v>
      </c>
      <c r="D33" s="84">
        <v>6790.78</v>
      </c>
    </row>
    <row r="34" spans="1:4" ht="12.75">
      <c r="A34" s="128"/>
      <c r="B34" s="89" t="s">
        <v>225</v>
      </c>
      <c r="C34" s="89">
        <v>0.38</v>
      </c>
      <c r="D34" s="88">
        <v>1647</v>
      </c>
    </row>
    <row r="35" spans="3:4" ht="12.75">
      <c r="C35" s="2">
        <f>C14+C16+C18+C19+C20+C21+C22+C24+C30+C33+C34</f>
        <v>6.409999999999999</v>
      </c>
      <c r="D35" s="79">
        <f>D14+D16+D18+D19+D20+D21+D22+D24+D30+D33+D34</f>
        <v>27454.809999999998</v>
      </c>
    </row>
    <row r="37" ht="12.75">
      <c r="B37" s="3" t="s">
        <v>7</v>
      </c>
    </row>
    <row r="39" ht="12.75">
      <c r="B39" t="s">
        <v>226</v>
      </c>
    </row>
    <row r="40" spans="2:4" ht="12.75">
      <c r="B40" t="s">
        <v>227</v>
      </c>
      <c r="D40" t="s">
        <v>228</v>
      </c>
    </row>
    <row r="42" ht="12.75">
      <c r="B42" t="s">
        <v>8</v>
      </c>
    </row>
    <row r="44" spans="2:4" ht="12.75">
      <c r="B44" t="s">
        <v>9</v>
      </c>
      <c r="D44" t="s"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23">
      <selection activeCell="D30" sqref="D30"/>
    </sheetView>
  </sheetViews>
  <sheetFormatPr defaultColWidth="9.00390625" defaultRowHeight="12.75"/>
  <cols>
    <col min="1" max="1" width="8.625" style="0" customWidth="1"/>
    <col min="2" max="2" width="35.875" style="0" customWidth="1"/>
    <col min="3" max="3" width="17.75390625" style="0" customWidth="1"/>
    <col min="4" max="4" width="18.375" style="0" customWidth="1"/>
    <col min="5" max="5" width="16.125" style="0" customWidth="1"/>
    <col min="6" max="6" width="19.75390625" style="0" customWidth="1"/>
    <col min="7" max="7" width="9.625" style="0" bestFit="1" customWidth="1"/>
    <col min="8" max="8" width="7.375" style="0" customWidth="1"/>
    <col min="9" max="9" width="11.75390625" style="0" customWidth="1"/>
    <col min="10" max="10" width="17.875" style="0" customWidth="1"/>
  </cols>
  <sheetData>
    <row r="1" ht="12.75">
      <c r="D1" s="1" t="s">
        <v>4</v>
      </c>
    </row>
    <row r="2" spans="1:4" ht="25.5" customHeight="1">
      <c r="A2" s="137" t="s">
        <v>153</v>
      </c>
      <c r="B2" s="137"/>
      <c r="C2" s="137"/>
      <c r="D2" s="137"/>
    </row>
    <row r="3" spans="1:4" ht="12.75" customHeight="1" hidden="1">
      <c r="A3" s="137"/>
      <c r="B3" s="137"/>
      <c r="C3" s="137"/>
      <c r="D3" s="137"/>
    </row>
    <row r="4" spans="2:4" ht="12.75" customHeight="1">
      <c r="B4" s="2" t="s">
        <v>197</v>
      </c>
      <c r="C4" s="2"/>
      <c r="D4" s="2"/>
    </row>
    <row r="5" spans="2:4" ht="12.75">
      <c r="B5" s="2"/>
      <c r="C5" s="2"/>
      <c r="D5" s="2"/>
    </row>
    <row r="6" spans="2:4" ht="12.75">
      <c r="B6" s="2"/>
      <c r="C6" s="2"/>
      <c r="D6" s="2"/>
    </row>
    <row r="7" spans="2:4" ht="12.75">
      <c r="B7" s="2"/>
      <c r="C7" s="2"/>
      <c r="D7" s="2"/>
    </row>
    <row r="8" spans="1:4" ht="12.75">
      <c r="A8" s="4"/>
      <c r="B8" s="4"/>
      <c r="C8" s="4"/>
      <c r="D8" s="72"/>
    </row>
    <row r="9" spans="1:4" ht="12.75">
      <c r="A9" s="6" t="s">
        <v>115</v>
      </c>
      <c r="B9" s="5"/>
      <c r="C9" s="7" t="s">
        <v>79</v>
      </c>
      <c r="D9" s="5" t="s">
        <v>21</v>
      </c>
    </row>
    <row r="10" spans="1:4" ht="16.5" customHeight="1">
      <c r="A10" s="6" t="s">
        <v>116</v>
      </c>
      <c r="B10" s="7" t="s">
        <v>1</v>
      </c>
      <c r="C10" s="7" t="s">
        <v>85</v>
      </c>
      <c r="D10" s="42"/>
    </row>
    <row r="11" spans="1:4" ht="16.5" customHeight="1">
      <c r="A11" s="16" t="s">
        <v>12</v>
      </c>
      <c r="B11" s="37" t="s">
        <v>109</v>
      </c>
      <c r="C11" s="27"/>
      <c r="D11" s="9"/>
    </row>
    <row r="12" spans="1:4" ht="63.75" customHeight="1">
      <c r="A12" s="16"/>
      <c r="B12" s="30" t="s">
        <v>181</v>
      </c>
      <c r="C12" s="13">
        <f>C13+C14+C15+C16+C17</f>
        <v>1.634</v>
      </c>
      <c r="D12" s="9"/>
    </row>
    <row r="13" spans="1:4" ht="115.5" customHeight="1">
      <c r="A13" s="16"/>
      <c r="B13" s="107" t="s">
        <v>182</v>
      </c>
      <c r="C13" s="22">
        <v>0.805</v>
      </c>
      <c r="D13" s="9" t="s">
        <v>30</v>
      </c>
    </row>
    <row r="14" spans="1:4" ht="116.25" customHeight="1">
      <c r="A14" s="16"/>
      <c r="B14" s="107" t="s">
        <v>183</v>
      </c>
      <c r="C14" s="22">
        <v>0.483</v>
      </c>
      <c r="D14" s="9" t="s">
        <v>30</v>
      </c>
    </row>
    <row r="15" spans="1:4" ht="16.5" customHeight="1">
      <c r="A15" s="32"/>
      <c r="B15" s="107" t="s">
        <v>184</v>
      </c>
      <c r="C15" s="22">
        <v>0.17</v>
      </c>
      <c r="D15" s="9" t="s">
        <v>30</v>
      </c>
    </row>
    <row r="16" spans="1:4" ht="51">
      <c r="A16" s="18"/>
      <c r="B16" s="108" t="s">
        <v>141</v>
      </c>
      <c r="C16" s="22">
        <v>0.12</v>
      </c>
      <c r="D16" s="9" t="s">
        <v>24</v>
      </c>
    </row>
    <row r="17" spans="1:4" ht="27" customHeight="1">
      <c r="A17" s="34"/>
      <c r="B17" s="109" t="s">
        <v>180</v>
      </c>
      <c r="C17" s="40">
        <v>0.056</v>
      </c>
      <c r="D17" s="9" t="s">
        <v>91</v>
      </c>
    </row>
    <row r="18" spans="1:4" ht="55.5" customHeight="1">
      <c r="A18" s="48" t="s">
        <v>13</v>
      </c>
      <c r="B18" s="20" t="s">
        <v>123</v>
      </c>
      <c r="C18" s="19"/>
      <c r="D18" s="9"/>
    </row>
    <row r="19" spans="1:4" ht="19.5" customHeight="1">
      <c r="A19" s="17"/>
      <c r="B19" s="4" t="s">
        <v>3</v>
      </c>
      <c r="C19" s="19"/>
      <c r="D19" s="72"/>
    </row>
    <row r="20" spans="2:4" ht="12.75">
      <c r="B20" s="49" t="s">
        <v>127</v>
      </c>
      <c r="C20" s="7">
        <f>C21+C23+C22</f>
        <v>5.0249999999999995</v>
      </c>
      <c r="D20" s="42"/>
    </row>
    <row r="21" spans="1:4" ht="33.75">
      <c r="A21" s="18"/>
      <c r="B21" s="10" t="s">
        <v>185</v>
      </c>
      <c r="C21" s="22">
        <v>4.85</v>
      </c>
      <c r="D21" s="9" t="s">
        <v>106</v>
      </c>
    </row>
    <row r="22" spans="1:4" ht="12.75">
      <c r="A22" s="17"/>
      <c r="B22" s="11" t="s">
        <v>146</v>
      </c>
      <c r="C22" s="31">
        <v>0.175</v>
      </c>
      <c r="D22" s="9" t="s">
        <v>30</v>
      </c>
    </row>
    <row r="23" spans="1:4" ht="22.5">
      <c r="A23" s="17"/>
      <c r="B23" s="11" t="s">
        <v>186</v>
      </c>
      <c r="C23" s="31">
        <v>0</v>
      </c>
      <c r="D23" s="9" t="s">
        <v>24</v>
      </c>
    </row>
    <row r="24" spans="1:4" ht="51">
      <c r="A24" s="13" t="s">
        <v>14</v>
      </c>
      <c r="B24" s="30" t="s">
        <v>44</v>
      </c>
      <c r="C24" s="9"/>
      <c r="D24" s="9"/>
    </row>
    <row r="25" spans="1:4" ht="25.5">
      <c r="A25" s="17" t="s">
        <v>15</v>
      </c>
      <c r="B25" s="30" t="s">
        <v>48</v>
      </c>
      <c r="C25" s="110">
        <v>0.28</v>
      </c>
      <c r="D25" s="9" t="s">
        <v>119</v>
      </c>
    </row>
    <row r="26" spans="1:4" ht="26.25" customHeight="1">
      <c r="A26" s="9"/>
      <c r="B26" s="107" t="s">
        <v>45</v>
      </c>
      <c r="C26" s="111"/>
      <c r="D26" s="87" t="s">
        <v>24</v>
      </c>
    </row>
    <row r="27" spans="1:4" ht="18" customHeight="1">
      <c r="A27" s="112"/>
      <c r="B27" s="112" t="s">
        <v>187</v>
      </c>
      <c r="C27" s="112"/>
      <c r="D27" s="113" t="s">
        <v>40</v>
      </c>
    </row>
    <row r="28" spans="1:4" ht="15.75" customHeight="1">
      <c r="A28" s="112"/>
      <c r="B28" s="112" t="s">
        <v>188</v>
      </c>
      <c r="C28" s="112"/>
      <c r="D28" s="113" t="s">
        <v>24</v>
      </c>
    </row>
    <row r="29" spans="1:4" ht="16.5" customHeight="1">
      <c r="A29" s="17" t="s">
        <v>16</v>
      </c>
      <c r="B29" s="29" t="s">
        <v>6</v>
      </c>
      <c r="C29" s="55">
        <v>0.3</v>
      </c>
      <c r="D29" s="9"/>
    </row>
    <row r="30" spans="1:4" ht="48.75" customHeight="1">
      <c r="A30" s="17"/>
      <c r="B30" s="114" t="s">
        <v>55</v>
      </c>
      <c r="C30" s="51"/>
      <c r="D30" s="117" t="s">
        <v>267</v>
      </c>
    </row>
    <row r="31" spans="1:4" ht="17.25" customHeight="1">
      <c r="A31" s="17" t="s">
        <v>18</v>
      </c>
      <c r="B31" s="50" t="s">
        <v>56</v>
      </c>
      <c r="C31" s="54">
        <v>1.7</v>
      </c>
      <c r="D31" s="9" t="s">
        <v>94</v>
      </c>
    </row>
    <row r="32" spans="1:4" ht="40.5" customHeight="1">
      <c r="A32" s="17"/>
      <c r="B32" s="114" t="s">
        <v>190</v>
      </c>
      <c r="C32" s="54"/>
      <c r="D32" s="9"/>
    </row>
    <row r="33" spans="1:4" ht="38.25">
      <c r="A33" s="17" t="s">
        <v>19</v>
      </c>
      <c r="B33" s="30" t="s">
        <v>191</v>
      </c>
      <c r="C33" s="54">
        <v>1.68</v>
      </c>
      <c r="D33" s="9" t="s">
        <v>30</v>
      </c>
    </row>
    <row r="34" spans="1:4" ht="29.25" customHeight="1">
      <c r="A34" s="17" t="s">
        <v>20</v>
      </c>
      <c r="B34" s="30" t="s">
        <v>192</v>
      </c>
      <c r="C34" s="54">
        <v>0.72</v>
      </c>
      <c r="D34" s="9" t="s">
        <v>30</v>
      </c>
    </row>
    <row r="35" spans="1:4" ht="12.75">
      <c r="A35" s="17" t="s">
        <v>193</v>
      </c>
      <c r="B35" s="30" t="s">
        <v>194</v>
      </c>
      <c r="C35" s="54">
        <v>1.372</v>
      </c>
      <c r="D35" s="9" t="s">
        <v>30</v>
      </c>
    </row>
    <row r="36" spans="1:4" ht="15">
      <c r="A36" s="17" t="s">
        <v>195</v>
      </c>
      <c r="B36" s="115" t="s">
        <v>11</v>
      </c>
      <c r="C36" s="116">
        <v>1.09</v>
      </c>
      <c r="D36" s="9" t="s">
        <v>30</v>
      </c>
    </row>
    <row r="37" spans="1:4" ht="15">
      <c r="A37" s="17" t="s">
        <v>196</v>
      </c>
      <c r="B37" s="115" t="s">
        <v>60</v>
      </c>
      <c r="C37" s="116">
        <f>18.16*24%</f>
        <v>4.3584</v>
      </c>
      <c r="D37" s="9" t="s">
        <v>30</v>
      </c>
    </row>
    <row r="38" spans="1:4" ht="15" customHeight="1">
      <c r="A38" s="17"/>
      <c r="B38" s="56" t="s">
        <v>31</v>
      </c>
      <c r="C38" s="90">
        <f>C12+C20+C25+C29+C31+C34+C35+C33+C36+C37</f>
        <v>18.159399999999998</v>
      </c>
      <c r="D38" s="9"/>
    </row>
    <row r="39" spans="1:4" ht="12.75">
      <c r="A39" s="17"/>
      <c r="B39" s="56"/>
      <c r="C39" s="7"/>
      <c r="D39" s="92"/>
    </row>
    <row r="40" ht="41.25" customHeight="1"/>
    <row r="41" ht="16.5" customHeight="1">
      <c r="B41" s="3" t="s">
        <v>7</v>
      </c>
    </row>
    <row r="42" spans="2:4" ht="12.75">
      <c r="B42" s="3" t="s">
        <v>100</v>
      </c>
      <c r="D42" t="s">
        <v>10</v>
      </c>
    </row>
    <row r="43" ht="15.75" customHeight="1">
      <c r="B43" t="s">
        <v>8</v>
      </c>
    </row>
    <row r="44" spans="2:4" ht="12.75">
      <c r="B44" t="s">
        <v>9</v>
      </c>
      <c r="D44" t="s">
        <v>10</v>
      </c>
    </row>
    <row r="45" spans="2:4" ht="16.5" customHeight="1">
      <c r="B45" t="s">
        <v>9</v>
      </c>
      <c r="D45" t="s">
        <v>10</v>
      </c>
    </row>
  </sheetData>
  <sheetProtection/>
  <mergeCells count="1">
    <mergeCell ref="A2:D3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D44"/>
  <sheetViews>
    <sheetView zoomScalePageLayoutView="0" workbookViewId="0" topLeftCell="A17">
      <selection activeCell="G14" sqref="G14"/>
    </sheetView>
  </sheetViews>
  <sheetFormatPr defaultColWidth="9.00390625" defaultRowHeight="12.75"/>
  <cols>
    <col min="2" max="2" width="27.75390625" style="0" customWidth="1"/>
    <col min="3" max="3" width="15.25390625" style="0" customWidth="1"/>
    <col min="4" max="4" width="26.375" style="0" customWidth="1"/>
    <col min="7" max="7" width="28.875" style="0" customWidth="1"/>
    <col min="9" max="9" width="25.375" style="0" customWidth="1"/>
  </cols>
  <sheetData>
    <row r="2" ht="12.75">
      <c r="D2" s="1" t="s">
        <v>4</v>
      </c>
    </row>
    <row r="3" ht="12.75">
      <c r="D3" s="1"/>
    </row>
    <row r="5" spans="2:4" ht="12.75">
      <c r="B5" s="2" t="s">
        <v>202</v>
      </c>
      <c r="C5" s="2"/>
      <c r="D5" s="2"/>
    </row>
    <row r="6" spans="2:4" ht="12.75">
      <c r="B6" s="2" t="s">
        <v>230</v>
      </c>
      <c r="C6" s="2"/>
      <c r="D6" s="2"/>
    </row>
    <row r="7" spans="2:4" ht="12.75">
      <c r="B7" s="2" t="s">
        <v>233</v>
      </c>
      <c r="C7" s="2"/>
      <c r="D7" s="2"/>
    </row>
    <row r="8" spans="2:4" ht="12.75">
      <c r="B8" s="2"/>
      <c r="C8" s="2"/>
      <c r="D8" s="2"/>
    </row>
    <row r="9" spans="2:4" ht="12.75">
      <c r="B9" s="1"/>
      <c r="C9" s="1"/>
      <c r="D9" s="1"/>
    </row>
    <row r="10" spans="1:4" ht="12.75">
      <c r="A10" s="4"/>
      <c r="B10" s="4"/>
      <c r="C10" s="4"/>
      <c r="D10" s="4"/>
    </row>
    <row r="11" spans="1:4" ht="12.75">
      <c r="A11" s="5"/>
      <c r="B11" s="5"/>
      <c r="C11" s="5"/>
      <c r="D11" s="5" t="s">
        <v>206</v>
      </c>
    </row>
    <row r="12" spans="1:4" ht="12.75">
      <c r="A12" s="6" t="s">
        <v>0</v>
      </c>
      <c r="B12" s="7" t="s">
        <v>1</v>
      </c>
      <c r="C12" s="6" t="s">
        <v>2</v>
      </c>
      <c r="D12" s="7" t="s">
        <v>207</v>
      </c>
    </row>
    <row r="13" spans="1:4" ht="12.75">
      <c r="A13" s="4"/>
      <c r="B13" s="120" t="s">
        <v>3</v>
      </c>
      <c r="C13" s="4"/>
      <c r="D13" s="4"/>
    </row>
    <row r="14" spans="1:4" ht="12.75">
      <c r="A14" s="121">
        <v>1</v>
      </c>
      <c r="B14" s="84" t="s">
        <v>81</v>
      </c>
      <c r="C14" s="84">
        <v>0.91</v>
      </c>
      <c r="D14" s="85">
        <v>4065.21</v>
      </c>
    </row>
    <row r="15" spans="1:4" ht="12.75">
      <c r="A15" s="122"/>
      <c r="B15" s="123" t="s">
        <v>211</v>
      </c>
      <c r="C15" s="123"/>
      <c r="D15" s="123"/>
    </row>
    <row r="16" spans="1:4" ht="12.75">
      <c r="A16" s="122">
        <v>2</v>
      </c>
      <c r="B16" s="123" t="s">
        <v>212</v>
      </c>
      <c r="C16" s="123">
        <v>2.11</v>
      </c>
      <c r="D16" s="124">
        <v>9435</v>
      </c>
    </row>
    <row r="17" spans="1:4" ht="12.75">
      <c r="A17" s="125"/>
      <c r="B17" s="126" t="s">
        <v>213</v>
      </c>
      <c r="C17" s="120"/>
      <c r="D17" s="120"/>
    </row>
    <row r="18" spans="1:4" ht="12.75">
      <c r="A18" s="121">
        <v>3</v>
      </c>
      <c r="B18" s="127" t="s">
        <v>214</v>
      </c>
      <c r="C18" s="84">
        <v>0.25</v>
      </c>
      <c r="D18" s="84">
        <v>1140</v>
      </c>
    </row>
    <row r="19" spans="1:4" ht="12.75">
      <c r="A19" s="121">
        <v>4</v>
      </c>
      <c r="B19" s="127" t="s">
        <v>105</v>
      </c>
      <c r="C19" s="84">
        <v>0.3</v>
      </c>
      <c r="D19" s="84">
        <v>1352</v>
      </c>
    </row>
    <row r="20" spans="1:4" ht="12.75">
      <c r="A20" s="121">
        <v>5</v>
      </c>
      <c r="B20" s="127" t="s">
        <v>83</v>
      </c>
      <c r="C20" s="84">
        <v>0.13</v>
      </c>
      <c r="D20" s="85">
        <v>583</v>
      </c>
    </row>
    <row r="21" spans="1:4" ht="12.75">
      <c r="A21" s="128">
        <v>6</v>
      </c>
      <c r="B21" s="129" t="s">
        <v>82</v>
      </c>
      <c r="C21" s="89">
        <v>0.11</v>
      </c>
      <c r="D21" s="88">
        <v>500</v>
      </c>
    </row>
    <row r="22" spans="1:4" ht="12.75">
      <c r="A22" s="8">
        <v>7</v>
      </c>
      <c r="B22" s="129" t="s">
        <v>6</v>
      </c>
      <c r="C22" s="129">
        <v>0.25</v>
      </c>
      <c r="D22" s="130">
        <v>1125</v>
      </c>
    </row>
    <row r="23" spans="1:4" ht="12.75">
      <c r="A23" s="4"/>
      <c r="B23" s="126" t="s">
        <v>215</v>
      </c>
      <c r="C23" s="4"/>
      <c r="D23" s="4"/>
    </row>
    <row r="24" spans="1:4" ht="12.75">
      <c r="A24" s="121">
        <v>6</v>
      </c>
      <c r="B24" s="127" t="s">
        <v>216</v>
      </c>
      <c r="C24" s="127">
        <v>0</v>
      </c>
      <c r="D24" s="131">
        <v>0</v>
      </c>
    </row>
    <row r="25" spans="1:4" ht="12.75">
      <c r="A25" s="4"/>
      <c r="B25" s="126" t="s">
        <v>211</v>
      </c>
      <c r="C25" s="4"/>
      <c r="D25" s="4"/>
    </row>
    <row r="26" spans="1:4" ht="12.75">
      <c r="A26" s="5"/>
      <c r="B26" s="133" t="s">
        <v>217</v>
      </c>
      <c r="C26" s="5"/>
      <c r="D26" s="5"/>
    </row>
    <row r="27" spans="1:4" ht="12.75">
      <c r="A27" s="5"/>
      <c r="B27" s="133" t="s">
        <v>218</v>
      </c>
      <c r="C27" s="5"/>
      <c r="D27" s="5"/>
    </row>
    <row r="28" spans="1:4" ht="12.75">
      <c r="A28" s="5"/>
      <c r="B28" s="133" t="s">
        <v>219</v>
      </c>
      <c r="C28" s="5"/>
      <c r="D28" s="5"/>
    </row>
    <row r="29" spans="1:4" ht="12.75">
      <c r="A29" s="5"/>
      <c r="B29" s="133" t="s">
        <v>220</v>
      </c>
      <c r="C29" s="5"/>
      <c r="D29" s="5"/>
    </row>
    <row r="30" spans="1:4" ht="12.75">
      <c r="A30" s="128">
        <v>7</v>
      </c>
      <c r="B30" s="127" t="s">
        <v>221</v>
      </c>
      <c r="C30" s="84">
        <v>0.03</v>
      </c>
      <c r="D30" s="85">
        <v>150</v>
      </c>
    </row>
    <row r="31" spans="1:4" ht="12.75">
      <c r="A31" s="4"/>
      <c r="B31" s="126" t="s">
        <v>222</v>
      </c>
      <c r="C31" s="120"/>
      <c r="D31" s="4"/>
    </row>
    <row r="32" spans="1:4" ht="12.75">
      <c r="A32" s="5"/>
      <c r="B32" s="133" t="s">
        <v>223</v>
      </c>
      <c r="C32" s="5"/>
      <c r="D32" s="5"/>
    </row>
    <row r="33" spans="1:4" ht="12.75">
      <c r="A33" s="121">
        <v>8</v>
      </c>
      <c r="B33" s="127" t="s">
        <v>224</v>
      </c>
      <c r="C33" s="84">
        <v>1.94</v>
      </c>
      <c r="D33" s="84">
        <v>8693.96</v>
      </c>
    </row>
    <row r="34" spans="1:4" ht="12.75">
      <c r="A34" s="128"/>
      <c r="B34" s="89" t="s">
        <v>225</v>
      </c>
      <c r="C34" s="89">
        <v>0.38</v>
      </c>
      <c r="D34" s="88">
        <v>1726.22</v>
      </c>
    </row>
    <row r="35" spans="3:4" ht="12.75">
      <c r="C35" s="2">
        <f>C14+C16+C18+C19+C20+C21+C22+C24+C30+C33+C34</f>
        <v>6.409999999999999</v>
      </c>
      <c r="D35" s="79">
        <f>D14+D16+D18+D19+D20+D21+D22+D24+D30+D33+D34</f>
        <v>28770.39</v>
      </c>
    </row>
    <row r="37" ht="12.75">
      <c r="B37" s="3" t="s">
        <v>7</v>
      </c>
    </row>
    <row r="39" ht="12.75">
      <c r="B39" t="s">
        <v>226</v>
      </c>
    </row>
    <row r="40" spans="2:4" ht="12.75">
      <c r="B40" t="s">
        <v>227</v>
      </c>
      <c r="D40" t="s">
        <v>228</v>
      </c>
    </row>
    <row r="42" ht="12.75">
      <c r="B42" t="s">
        <v>8</v>
      </c>
    </row>
    <row r="44" spans="2:4" ht="12.75">
      <c r="B44" t="s">
        <v>9</v>
      </c>
      <c r="D44" t="s"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D44"/>
  <sheetViews>
    <sheetView zoomScalePageLayoutView="0" workbookViewId="0" topLeftCell="A15">
      <selection activeCell="D36" sqref="D36"/>
    </sheetView>
  </sheetViews>
  <sheetFormatPr defaultColWidth="9.00390625" defaultRowHeight="12.75"/>
  <cols>
    <col min="2" max="2" width="27.75390625" style="0" customWidth="1"/>
    <col min="3" max="3" width="15.25390625" style="0" customWidth="1"/>
    <col min="4" max="4" width="26.375" style="0" customWidth="1"/>
    <col min="7" max="7" width="28.875" style="0" customWidth="1"/>
    <col min="9" max="9" width="25.375" style="0" customWidth="1"/>
  </cols>
  <sheetData>
    <row r="2" ht="12.75">
      <c r="D2" s="1" t="s">
        <v>4</v>
      </c>
    </row>
    <row r="3" ht="12.75">
      <c r="D3" s="1"/>
    </row>
    <row r="5" spans="2:4" ht="12.75">
      <c r="B5" s="2" t="s">
        <v>202</v>
      </c>
      <c r="C5" s="2"/>
      <c r="D5" s="2"/>
    </row>
    <row r="6" spans="2:4" ht="12.75">
      <c r="B6" s="2" t="s">
        <v>230</v>
      </c>
      <c r="C6" s="2"/>
      <c r="D6" s="2"/>
    </row>
    <row r="7" spans="2:4" ht="12.75">
      <c r="B7" s="2" t="s">
        <v>234</v>
      </c>
      <c r="C7" s="2"/>
      <c r="D7" s="2"/>
    </row>
    <row r="8" spans="2:4" ht="12.75">
      <c r="B8" s="2"/>
      <c r="C8" s="2"/>
      <c r="D8" s="2"/>
    </row>
    <row r="9" spans="2:4" ht="12.75">
      <c r="B9" s="1"/>
      <c r="C9" s="1"/>
      <c r="D9" s="1"/>
    </row>
    <row r="10" spans="1:4" ht="12.75">
      <c r="A10" s="4"/>
      <c r="B10" s="4"/>
      <c r="C10" s="4"/>
      <c r="D10" s="4"/>
    </row>
    <row r="11" spans="1:4" ht="12.75">
      <c r="A11" s="5"/>
      <c r="B11" s="5"/>
      <c r="C11" s="5"/>
      <c r="D11" s="5" t="s">
        <v>206</v>
      </c>
    </row>
    <row r="12" spans="1:4" ht="12.75">
      <c r="A12" s="6" t="s">
        <v>0</v>
      </c>
      <c r="B12" s="7" t="s">
        <v>1</v>
      </c>
      <c r="C12" s="6" t="s">
        <v>2</v>
      </c>
      <c r="D12" s="7" t="s">
        <v>207</v>
      </c>
    </row>
    <row r="13" spans="1:4" ht="12.75">
      <c r="A13" s="4"/>
      <c r="B13" s="120" t="s">
        <v>3</v>
      </c>
      <c r="C13" s="4"/>
      <c r="D13" s="4"/>
    </row>
    <row r="14" spans="1:4" ht="12.75">
      <c r="A14" s="121">
        <v>1</v>
      </c>
      <c r="B14" s="84" t="s">
        <v>81</v>
      </c>
      <c r="C14" s="84">
        <v>1.86</v>
      </c>
      <c r="D14" s="85">
        <v>6566.7</v>
      </c>
    </row>
    <row r="15" spans="1:4" ht="12.75">
      <c r="A15" s="122"/>
      <c r="B15" s="123" t="s">
        <v>211</v>
      </c>
      <c r="C15" s="123"/>
      <c r="D15" s="123"/>
    </row>
    <row r="16" spans="1:4" ht="12.75">
      <c r="A16" s="122">
        <v>2</v>
      </c>
      <c r="B16" s="123" t="s">
        <v>212</v>
      </c>
      <c r="C16" s="123">
        <v>2.11</v>
      </c>
      <c r="D16" s="124">
        <v>7420</v>
      </c>
    </row>
    <row r="17" spans="1:4" ht="12.75">
      <c r="A17" s="125"/>
      <c r="B17" s="126" t="s">
        <v>213</v>
      </c>
      <c r="C17" s="120"/>
      <c r="D17" s="120"/>
    </row>
    <row r="18" spans="1:4" ht="12.75">
      <c r="A18" s="121">
        <v>3</v>
      </c>
      <c r="B18" s="127" t="s">
        <v>214</v>
      </c>
      <c r="C18" s="84">
        <v>0.22</v>
      </c>
      <c r="D18" s="84">
        <v>790</v>
      </c>
    </row>
    <row r="19" spans="1:4" ht="12.75">
      <c r="A19" s="121">
        <v>4</v>
      </c>
      <c r="B19" s="127" t="s">
        <v>105</v>
      </c>
      <c r="C19" s="84">
        <v>0.3</v>
      </c>
      <c r="D19" s="84">
        <v>1065.32</v>
      </c>
    </row>
    <row r="20" spans="1:4" ht="12.75">
      <c r="A20" s="121">
        <v>5</v>
      </c>
      <c r="B20" s="127" t="s">
        <v>83</v>
      </c>
      <c r="C20" s="84">
        <v>0.13</v>
      </c>
      <c r="D20" s="85">
        <v>450</v>
      </c>
    </row>
    <row r="21" spans="1:4" ht="12.75">
      <c r="A21" s="128">
        <v>6</v>
      </c>
      <c r="B21" s="129" t="s">
        <v>82</v>
      </c>
      <c r="C21" s="89">
        <v>0.08</v>
      </c>
      <c r="D21" s="88">
        <v>300</v>
      </c>
    </row>
    <row r="22" spans="1:4" ht="12.75">
      <c r="A22" s="8">
        <v>7</v>
      </c>
      <c r="B22" s="129" t="s">
        <v>6</v>
      </c>
      <c r="C22" s="129">
        <v>0.23</v>
      </c>
      <c r="D22" s="130">
        <v>816</v>
      </c>
    </row>
    <row r="23" spans="1:4" ht="12.75">
      <c r="A23" s="4"/>
      <c r="B23" s="126" t="s">
        <v>215</v>
      </c>
      <c r="C23" s="4"/>
      <c r="D23" s="4"/>
    </row>
    <row r="24" spans="1:4" ht="12.75">
      <c r="A24" s="121">
        <v>6</v>
      </c>
      <c r="B24" s="127" t="s">
        <v>216</v>
      </c>
      <c r="C24" s="127">
        <v>0</v>
      </c>
      <c r="D24" s="131">
        <v>0</v>
      </c>
    </row>
    <row r="25" spans="1:4" ht="12.75">
      <c r="A25" s="4"/>
      <c r="B25" s="126" t="s">
        <v>211</v>
      </c>
      <c r="C25" s="4"/>
      <c r="D25" s="4"/>
    </row>
    <row r="26" spans="1:4" ht="12.75">
      <c r="A26" s="5"/>
      <c r="B26" s="133" t="s">
        <v>217</v>
      </c>
      <c r="C26" s="5"/>
      <c r="D26" s="5"/>
    </row>
    <row r="27" spans="1:4" ht="12.75">
      <c r="A27" s="5"/>
      <c r="B27" s="133" t="s">
        <v>218</v>
      </c>
      <c r="C27" s="5"/>
      <c r="D27" s="5"/>
    </row>
    <row r="28" spans="1:4" ht="12.75">
      <c r="A28" s="5"/>
      <c r="B28" s="133" t="s">
        <v>219</v>
      </c>
      <c r="C28" s="5"/>
      <c r="D28" s="5"/>
    </row>
    <row r="29" spans="1:4" ht="12.75">
      <c r="A29" s="5"/>
      <c r="B29" s="133" t="s">
        <v>220</v>
      </c>
      <c r="C29" s="5"/>
      <c r="D29" s="5"/>
    </row>
    <row r="30" spans="1:4" ht="12.75">
      <c r="A30" s="128">
        <v>7</v>
      </c>
      <c r="B30" s="127" t="s">
        <v>221</v>
      </c>
      <c r="C30" s="84">
        <v>0.04</v>
      </c>
      <c r="D30" s="85">
        <v>150</v>
      </c>
    </row>
    <row r="31" spans="1:4" ht="12.75">
      <c r="A31" s="4"/>
      <c r="B31" s="126" t="s">
        <v>222</v>
      </c>
      <c r="C31" s="120"/>
      <c r="D31" s="4"/>
    </row>
    <row r="32" spans="1:4" ht="12.75">
      <c r="A32" s="5"/>
      <c r="B32" s="133" t="s">
        <v>223</v>
      </c>
      <c r="C32" s="5"/>
      <c r="D32" s="5"/>
    </row>
    <row r="33" spans="1:4" ht="12.75">
      <c r="A33" s="121">
        <v>8</v>
      </c>
      <c r="B33" s="127" t="s">
        <v>224</v>
      </c>
      <c r="C33" s="84">
        <v>1.06</v>
      </c>
      <c r="D33" s="84">
        <v>3748.4</v>
      </c>
    </row>
    <row r="34" spans="1:4" ht="12.75">
      <c r="A34" s="128"/>
      <c r="B34" s="89" t="s">
        <v>225</v>
      </c>
      <c r="C34" s="89">
        <v>0.38</v>
      </c>
      <c r="D34" s="88">
        <v>1359.98</v>
      </c>
    </row>
    <row r="35" spans="3:4" ht="12.75">
      <c r="C35" s="2">
        <f>C14+C16+C18+C19+C20+C21+C22+C24+C30+C33+C34</f>
        <v>6.409999999999999</v>
      </c>
      <c r="D35" s="79">
        <f>D14+D16+D18+D19+D20+D21+D22+D24+D30+D33+D34</f>
        <v>22666.4</v>
      </c>
    </row>
    <row r="37" ht="12.75">
      <c r="B37" s="3" t="s">
        <v>7</v>
      </c>
    </row>
    <row r="39" ht="12.75">
      <c r="B39" t="s">
        <v>226</v>
      </c>
    </row>
    <row r="40" spans="2:4" ht="12.75">
      <c r="B40" t="s">
        <v>227</v>
      </c>
      <c r="D40" t="s">
        <v>228</v>
      </c>
    </row>
    <row r="42" ht="12.75">
      <c r="B42" t="s">
        <v>8</v>
      </c>
    </row>
    <row r="44" spans="2:4" ht="12.75">
      <c r="B44" t="s">
        <v>9</v>
      </c>
      <c r="D44" t="s"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54"/>
  <sheetViews>
    <sheetView zoomScalePageLayoutView="0" workbookViewId="0" topLeftCell="A29">
      <selection activeCell="G32" sqref="G32"/>
    </sheetView>
  </sheetViews>
  <sheetFormatPr defaultColWidth="9.00390625" defaultRowHeight="12.75"/>
  <cols>
    <col min="1" max="1" width="8.125" style="0" customWidth="1"/>
    <col min="2" max="2" width="38.375" style="0" customWidth="1"/>
    <col min="3" max="3" width="15.25390625" style="0" customWidth="1"/>
    <col min="4" max="4" width="25.125" style="0" customWidth="1"/>
  </cols>
  <sheetData>
    <row r="1" ht="12.75">
      <c r="D1" s="1" t="s">
        <v>4</v>
      </c>
    </row>
    <row r="2" spans="1:4" ht="25.5" customHeight="1">
      <c r="A2" s="137" t="s">
        <v>153</v>
      </c>
      <c r="B2" s="137"/>
      <c r="C2" s="137"/>
      <c r="D2" s="137"/>
    </row>
    <row r="3" spans="1:4" ht="12.75" customHeight="1" hidden="1">
      <c r="A3" s="137"/>
      <c r="B3" s="137"/>
      <c r="C3" s="137"/>
      <c r="D3" s="137"/>
    </row>
    <row r="4" spans="2:4" ht="12.75">
      <c r="B4" s="2" t="s">
        <v>200</v>
      </c>
      <c r="C4" s="2"/>
      <c r="D4" s="2"/>
    </row>
    <row r="5" spans="2:4" ht="12.75">
      <c r="B5" s="2"/>
      <c r="C5" s="2"/>
      <c r="D5" s="2"/>
    </row>
    <row r="6" spans="2:4" ht="12.75">
      <c r="B6" s="2"/>
      <c r="C6" s="2"/>
      <c r="D6" s="2"/>
    </row>
    <row r="7" spans="1:4" ht="12.75">
      <c r="A7" s="4"/>
      <c r="B7" s="4"/>
      <c r="C7" s="4"/>
      <c r="D7" s="4"/>
    </row>
    <row r="8" spans="1:4" ht="12.75">
      <c r="A8" s="5"/>
      <c r="B8" s="5"/>
      <c r="C8" s="5"/>
      <c r="D8" s="5" t="s">
        <v>21</v>
      </c>
    </row>
    <row r="9" spans="1:4" ht="12.75">
      <c r="A9" s="6" t="s">
        <v>0</v>
      </c>
      <c r="B9" s="7" t="s">
        <v>1</v>
      </c>
      <c r="C9" s="6" t="s">
        <v>2</v>
      </c>
      <c r="D9" s="7"/>
    </row>
    <row r="10" spans="1:4" ht="32.25" customHeight="1">
      <c r="A10" s="16" t="s">
        <v>12</v>
      </c>
      <c r="B10" s="37" t="s">
        <v>62</v>
      </c>
      <c r="C10" s="27"/>
      <c r="D10" s="23"/>
    </row>
    <row r="11" spans="1:4" ht="70.5" customHeight="1">
      <c r="A11" s="68"/>
      <c r="B11" s="30" t="s">
        <v>175</v>
      </c>
      <c r="C11" s="13">
        <f>C12+C13+C14+C15+C16+C17</f>
        <v>2.6000000000000005</v>
      </c>
      <c r="D11" s="39"/>
    </row>
    <row r="12" spans="1:4" ht="82.5" customHeight="1">
      <c r="A12" s="16"/>
      <c r="B12" s="66" t="s">
        <v>131</v>
      </c>
      <c r="C12" s="22">
        <v>0.9</v>
      </c>
      <c r="D12" s="24" t="s">
        <v>30</v>
      </c>
    </row>
    <row r="13" spans="1:4" ht="117" customHeight="1">
      <c r="A13" s="16"/>
      <c r="B13" s="66" t="s">
        <v>150</v>
      </c>
      <c r="C13" s="22">
        <v>0.92</v>
      </c>
      <c r="D13" s="24" t="s">
        <v>30</v>
      </c>
    </row>
    <row r="14" spans="1:4" ht="82.5" customHeight="1">
      <c r="A14" s="33"/>
      <c r="B14" s="66" t="s">
        <v>132</v>
      </c>
      <c r="C14" s="22">
        <v>0.5</v>
      </c>
      <c r="D14" s="24" t="s">
        <v>30</v>
      </c>
    </row>
    <row r="15" spans="1:4" ht="26.25" customHeight="1">
      <c r="A15" s="33"/>
      <c r="B15" s="66" t="s">
        <v>86</v>
      </c>
      <c r="C15" s="22">
        <v>0</v>
      </c>
      <c r="D15" s="25" t="s">
        <v>136</v>
      </c>
    </row>
    <row r="16" spans="1:4" ht="33.75">
      <c r="A16" s="16"/>
      <c r="B16" s="59" t="s">
        <v>37</v>
      </c>
      <c r="C16" s="22">
        <v>0.1</v>
      </c>
      <c r="D16" s="25" t="s">
        <v>24</v>
      </c>
    </row>
    <row r="17" spans="1:4" ht="17.25" customHeight="1">
      <c r="A17" s="17"/>
      <c r="B17" s="67" t="s">
        <v>164</v>
      </c>
      <c r="C17" s="40">
        <v>0.18</v>
      </c>
      <c r="D17" s="41" t="s">
        <v>30</v>
      </c>
    </row>
    <row r="18" spans="1:4" ht="48" customHeight="1">
      <c r="A18" s="58" t="s">
        <v>13</v>
      </c>
      <c r="B18" s="20" t="s">
        <v>138</v>
      </c>
      <c r="C18" s="19"/>
      <c r="D18" s="19"/>
    </row>
    <row r="19" spans="1:4" ht="12.75">
      <c r="A19" s="19"/>
      <c r="B19" s="15" t="s">
        <v>67</v>
      </c>
      <c r="C19" s="19"/>
      <c r="D19" s="19"/>
    </row>
    <row r="20" spans="1:4" ht="12.75">
      <c r="A20" s="14"/>
      <c r="B20" s="57" t="s">
        <v>139</v>
      </c>
      <c r="C20" s="7">
        <f>C21+C22+C23+C24</f>
        <v>4.2</v>
      </c>
      <c r="D20" s="7"/>
    </row>
    <row r="21" spans="1:4" ht="12.75">
      <c r="A21" s="14"/>
      <c r="B21" s="69" t="s">
        <v>64</v>
      </c>
      <c r="C21" s="26">
        <v>1.25</v>
      </c>
      <c r="D21" s="26" t="s">
        <v>117</v>
      </c>
    </row>
    <row r="22" spans="1:4" ht="12.75">
      <c r="A22" s="14"/>
      <c r="B22" s="69" t="s">
        <v>28</v>
      </c>
      <c r="C22" s="40">
        <v>1.85</v>
      </c>
      <c r="D22" s="40" t="s">
        <v>75</v>
      </c>
    </row>
    <row r="23" spans="1:4" ht="12.75">
      <c r="A23" s="14"/>
      <c r="B23" s="69" t="s">
        <v>65</v>
      </c>
      <c r="C23" s="40">
        <v>0.25</v>
      </c>
      <c r="D23" s="40" t="s">
        <v>112</v>
      </c>
    </row>
    <row r="24" spans="1:4" ht="12.75">
      <c r="A24" s="7"/>
      <c r="B24" s="69" t="s">
        <v>66</v>
      </c>
      <c r="C24" s="40">
        <v>0.85</v>
      </c>
      <c r="D24" s="40" t="s">
        <v>22</v>
      </c>
    </row>
    <row r="25" spans="1:4" ht="12.75">
      <c r="A25" s="14"/>
      <c r="B25" s="4" t="s">
        <v>68</v>
      </c>
      <c r="C25" s="19"/>
      <c r="D25" s="4"/>
    </row>
    <row r="26" spans="1:4" ht="14.25" customHeight="1">
      <c r="A26" s="16"/>
      <c r="B26" s="49" t="s">
        <v>140</v>
      </c>
      <c r="C26" s="7">
        <f>C27+C28+C29</f>
        <v>1.8800000000000001</v>
      </c>
      <c r="D26" s="42"/>
    </row>
    <row r="27" spans="1:4" ht="24.75" customHeight="1">
      <c r="A27" s="68"/>
      <c r="B27" s="66" t="s">
        <v>198</v>
      </c>
      <c r="C27" s="22">
        <v>1.72</v>
      </c>
      <c r="D27" s="24" t="s">
        <v>106</v>
      </c>
    </row>
    <row r="28" spans="1:4" ht="13.5" customHeight="1">
      <c r="A28" s="16"/>
      <c r="B28" s="70" t="s">
        <v>146</v>
      </c>
      <c r="C28" s="31">
        <v>0.08</v>
      </c>
      <c r="D28" s="43" t="s">
        <v>30</v>
      </c>
    </row>
    <row r="29" spans="1:4" ht="25.5" customHeight="1">
      <c r="A29" s="17"/>
      <c r="B29" s="70" t="s">
        <v>199</v>
      </c>
      <c r="C29" s="31">
        <v>0.08</v>
      </c>
      <c r="D29" s="43" t="s">
        <v>24</v>
      </c>
    </row>
    <row r="30" spans="1:4" ht="25.5">
      <c r="A30" s="17"/>
      <c r="B30" s="28" t="s">
        <v>69</v>
      </c>
      <c r="C30" s="13">
        <v>0</v>
      </c>
      <c r="D30" s="44" t="s">
        <v>23</v>
      </c>
    </row>
    <row r="31" spans="1:4" ht="25.5">
      <c r="A31" s="17"/>
      <c r="B31" s="28" t="s">
        <v>70</v>
      </c>
      <c r="C31" s="13">
        <v>0</v>
      </c>
      <c r="D31" s="45" t="s">
        <v>24</v>
      </c>
    </row>
    <row r="32" spans="1:4" ht="40.5" customHeight="1">
      <c r="A32" s="2" t="s">
        <v>14</v>
      </c>
      <c r="B32" s="30" t="s">
        <v>44</v>
      </c>
      <c r="C32" s="9"/>
      <c r="D32" s="9"/>
    </row>
    <row r="33" spans="1:4" ht="31.5" customHeight="1">
      <c r="A33" s="13"/>
      <c r="B33" s="36" t="s">
        <v>47</v>
      </c>
      <c r="C33" s="7">
        <v>0.06</v>
      </c>
      <c r="D33" s="11" t="s">
        <v>46</v>
      </c>
    </row>
    <row r="34" spans="1:4" ht="25.5">
      <c r="A34" s="16"/>
      <c r="B34" s="30" t="s">
        <v>48</v>
      </c>
      <c r="C34" s="13">
        <v>0.3</v>
      </c>
      <c r="D34" s="43" t="s">
        <v>119</v>
      </c>
    </row>
    <row r="35" spans="1:4" ht="22.5">
      <c r="A35" s="72"/>
      <c r="B35" s="66" t="s">
        <v>45</v>
      </c>
      <c r="C35" s="9"/>
      <c r="D35" s="87" t="s">
        <v>24</v>
      </c>
    </row>
    <row r="36" spans="1:4" ht="22.5">
      <c r="A36" s="12"/>
      <c r="B36" s="66" t="s">
        <v>73</v>
      </c>
      <c r="C36" s="9"/>
      <c r="D36" s="87" t="s">
        <v>128</v>
      </c>
    </row>
    <row r="37" spans="1:4" ht="12.75">
      <c r="A37" s="12"/>
      <c r="B37" s="71" t="s">
        <v>50</v>
      </c>
      <c r="C37" s="9"/>
      <c r="D37" s="87" t="s">
        <v>40</v>
      </c>
    </row>
    <row r="38" spans="1:4" ht="12.75">
      <c r="A38" s="12"/>
      <c r="B38" s="71" t="s">
        <v>53</v>
      </c>
      <c r="C38" s="9"/>
      <c r="D38" s="87" t="s">
        <v>120</v>
      </c>
    </row>
    <row r="39" spans="1:4" ht="12.75">
      <c r="A39" s="12"/>
      <c r="B39" s="71" t="s">
        <v>51</v>
      </c>
      <c r="C39" s="9"/>
      <c r="D39" s="87" t="s">
        <v>114</v>
      </c>
    </row>
    <row r="40" spans="1:4" ht="12.75">
      <c r="A40" s="73"/>
      <c r="B40" s="71" t="s">
        <v>52</v>
      </c>
      <c r="C40" s="9"/>
      <c r="D40" s="87" t="s">
        <v>40</v>
      </c>
    </row>
    <row r="41" spans="1:4" ht="12.75">
      <c r="A41" s="17" t="s">
        <v>15</v>
      </c>
      <c r="B41" s="29" t="s">
        <v>6</v>
      </c>
      <c r="C41" s="55">
        <v>0.41</v>
      </c>
      <c r="D41" s="46"/>
    </row>
    <row r="42" spans="1:4" ht="45">
      <c r="A42" s="17"/>
      <c r="B42" s="60" t="s">
        <v>55</v>
      </c>
      <c r="C42" s="51"/>
      <c r="D42" s="117" t="s">
        <v>189</v>
      </c>
    </row>
    <row r="43" spans="1:4" ht="21" customHeight="1">
      <c r="A43" s="17" t="s">
        <v>16</v>
      </c>
      <c r="B43" s="50" t="s">
        <v>56</v>
      </c>
      <c r="C43" s="62">
        <v>3</v>
      </c>
      <c r="D43" s="52" t="s">
        <v>58</v>
      </c>
    </row>
    <row r="44" spans="1:4" ht="38.25">
      <c r="A44" s="17"/>
      <c r="B44" s="114" t="s">
        <v>190</v>
      </c>
      <c r="C44" s="61"/>
      <c r="D44" s="52"/>
    </row>
    <row r="45" spans="1:4" ht="36" customHeight="1">
      <c r="A45" s="17" t="s">
        <v>18</v>
      </c>
      <c r="B45" s="30" t="s">
        <v>61</v>
      </c>
      <c r="C45" s="118">
        <v>0.95</v>
      </c>
      <c r="D45" s="52"/>
    </row>
    <row r="46" spans="1:4" ht="15.75">
      <c r="A46" s="17"/>
      <c r="B46" s="56" t="s">
        <v>31</v>
      </c>
      <c r="C46" s="80">
        <f>C45+C43+C41+C34+C33+C31+C30+C26+C20+C11</f>
        <v>13.400000000000002</v>
      </c>
      <c r="D46" s="52"/>
    </row>
    <row r="47" spans="1:4" ht="12.75">
      <c r="A47" s="17"/>
      <c r="B47" s="56" t="s">
        <v>59</v>
      </c>
      <c r="C47" s="7"/>
      <c r="D47" s="52"/>
    </row>
    <row r="48" spans="1:4" ht="12.75">
      <c r="A48" s="17"/>
      <c r="B48" s="63" t="s">
        <v>71</v>
      </c>
      <c r="C48" s="62">
        <v>0.8</v>
      </c>
      <c r="D48" s="52" t="s">
        <v>30</v>
      </c>
    </row>
    <row r="49" spans="1:4" ht="25.5">
      <c r="A49" s="17"/>
      <c r="B49" s="64" t="s">
        <v>72</v>
      </c>
      <c r="C49" s="62">
        <v>3.22</v>
      </c>
      <c r="D49" s="52" t="s">
        <v>30</v>
      </c>
    </row>
    <row r="51" ht="12.75">
      <c r="B51" s="3" t="s">
        <v>7</v>
      </c>
    </row>
    <row r="52" ht="12.75">
      <c r="B52" t="s">
        <v>8</v>
      </c>
    </row>
    <row r="54" spans="2:4" ht="12.75">
      <c r="B54" t="s">
        <v>9</v>
      </c>
      <c r="D54" t="s">
        <v>10</v>
      </c>
    </row>
  </sheetData>
  <sheetProtection/>
  <mergeCells count="1">
    <mergeCell ref="A2:D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</dc:creator>
  <cp:keywords/>
  <dc:description/>
  <cp:lastModifiedBy>EKONOMIST</cp:lastModifiedBy>
  <cp:lastPrinted>2015-03-25T10:51:43Z</cp:lastPrinted>
  <dcterms:created xsi:type="dcterms:W3CDTF">2008-06-03T12:35:08Z</dcterms:created>
  <dcterms:modified xsi:type="dcterms:W3CDTF">2015-03-25T11:03:24Z</dcterms:modified>
  <cp:category/>
  <cp:version/>
  <cp:contentType/>
  <cp:contentStatus/>
</cp:coreProperties>
</file>